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120" windowWidth="22020" windowHeight="9468" activeTab="1"/>
  </bookViews>
  <sheets>
    <sheet name="Current FY Prediction" sheetId="2" r:id="rId1"/>
    <sheet name="MR_SCH_model_charts" sheetId="1" r:id="rId2"/>
    <sheet name="Notes" sheetId="7" r:id="rId3"/>
  </sheets>
  <definedNames>
    <definedName name="_AMO_ContentDefinition_361157848" hidden="1">"'Partitions:9'"</definedName>
    <definedName name="_AMO_ContentDefinition_361157848.0" hidden="1">"'&lt;ContentDefinition name=""Y:\Strategic Plan\SPBAC\SCH projections\pred_grad.sas7bdat"" rsid=""361157848"" type=""DataSet"" format=""ReportXml"" imgfmt=""ActiveX"" created=""01/12/2014 17:03:07"" modifed=""01/12/2014 17:03:07"" user=""D. Meador"" app'"</definedName>
    <definedName name="_AMO_ContentDefinition_361157848.1" hidden="1">"'ly=""False"" thread=""Background"" css=""C:\Program Files\SASHome\SASAddinforMicrosoftOffice\4.3\Styles\AMODefault.css"" range=""Y__Strategic_Plan_SPBAC_SCH_projections_pred_grad_sas7bdat"" auto=""False"" xTime=""00:00:00.0010000"" rTime=""00:00:00.2'"</definedName>
    <definedName name="_AMO_ContentDefinition_361157848.2" hidden="1">"'390000"" bgnew=""False"" nFmt=""False"" grphSet=""False"" imgY=""0"" imgX=""0""&gt;_x000D_
  &lt;files /&gt;_x000D_
  &lt;parents /&gt;_x000D_
  &lt;children /&gt;_x000D_
  &lt;param n=""AMO_Version"" v=""4.3"" /&gt;_x000D_
  &lt;param n=""DisplayName"" v=""Y:\Strategic Plan\SPBAC\SCH projections\pred_grad.sa'"</definedName>
    <definedName name="_AMO_ContentDefinition_361157848.3" hidden="1">"'s7bdat"" /&gt;_x000D_
  &lt;param n=""DisplayType"" v=""Data Set"" /&gt;_x000D_
  &lt;param n=""DataSourceType"" v=""SAS DATASET"" /&gt;_x000D_
  &lt;param n=""SASFilter"" v="""" /&gt;_x000D_
  &lt;param n=""MoreSheetsForRows"" v=""True"" /&gt;_x000D_
  &lt;param n=""PageSize"" v=""500"" /&gt;_x000D_
  &lt;param n=""Sh'"</definedName>
    <definedName name="_AMO_ContentDefinition_361157848.4" hidden="1">"'owRowNumbers"" v=""False"" /&gt;_x000D_
  &lt;param n=""CredKey"" v=""Y:\Strategic Plan\SPBAC\SCH projections\pred_grad.sas7bdat"" /&gt;_x000D_
  &lt;param n=""ClassName"" v=""SAS.OfficeAddin.DataViewItem"" /&gt;_x000D_
  &lt;param n=""ServerName"" v="""" /&gt;_x000D_
  &lt;param n=""DataSource"" '"</definedName>
    <definedName name="_AMO_ContentDefinition_361157848.5" hidden="1">"'v=""&amp;lt;SasDataSource Version=&amp;quot;4.2&amp;quot; Type=&amp;quot;SAS.Servers.Dataset&amp;quot; FilterDS=&amp;quot;&amp;amp;lt;?xml version=&amp;amp;quot;1.0&amp;amp;quot; encoding=&amp;amp;quot;utf-16&amp;amp;quot;?&amp;amp;gt;&amp;amp;lt;FilterTree&amp;amp;gt;&amp;amp;lt;TreeRoot /&amp;amp;gt;&amp;amp;lt;/Fil'"</definedName>
    <definedName name="_AMO_ContentDefinition_361157848.6" hidden="1">"'terTree&amp;amp;gt;&amp;quot; ColSelFlg=&amp;quot;0&amp;quot; Name=&amp;quot;Y:\Strategic Plan\SPBAC\SCH projections\pred_grad.sas7bdat&amp;quot; /&amp;gt;"" /&gt;_x000D_
  &lt;param n=""ExcelTableColumnCount"" v=""3"" /&gt;_x000D_
  &lt;param n=""ExcelTableRowCount"" v=""17"" /&gt;_x000D_
  &lt;param n=""DataRo'"</definedName>
    <definedName name="_AMO_ContentDefinition_361157848.7" hidden="1">"'wCount"" v=""17"" /&gt;_x000D_
  &lt;param n=""DataColCount"" v=""3"" /&gt;_x000D_
  &lt;param n=""ObsColumn"" v=""false"" /&gt;_x000D_
  &lt;param n=""ExcelFormattingHash"" v=""-1660390330"" /&gt;_x000D_
  &lt;param n=""ExcelFormatting"" v=""Automatic"" /&gt;_x000D_
  &lt;ExcelXMLOptions AdjColWidths=""Tru'"</definedName>
    <definedName name="_AMO_ContentDefinition_361157848.8" hidden="1">"'e"" RowOpt=""InsertCells"" ColOpt=""InsertCells"" /&gt;_x000D_
&lt;/ContentDefinition&gt;'"</definedName>
    <definedName name="_AMO_ContentDefinition_477408379" hidden="1">"'Partitions:9'"</definedName>
    <definedName name="_AMO_ContentDefinition_477408379.0" hidden="1">"'&lt;ContentDefinition name=""Y:\Strategic Plan\SPBAC\SCH projections\pred_prof.sas7bdat"" rsid=""477408379"" type=""DataSet"" format=""ReportXml"" imgfmt=""ActiveX"" created=""01/12/2014 17:11:57"" modifed=""01/12/2014 17:11:57"" user=""D. Meador"" app'"</definedName>
    <definedName name="_AMO_ContentDefinition_477408379.1" hidden="1">"'ly=""False"" thread=""Background"" css=""C:\Program Files\SASHome\SASAddinforMicrosoftOffice\4.3\Styles\AMODefault.css"" range=""Y__Strategic_Plan_SPBAC_SCH_projections_pred_prof_sas7bdat"" auto=""False"" xTime=""00:00:00.0030000"" rTime=""00:00:00.2'"</definedName>
    <definedName name="_AMO_ContentDefinition_477408379.2" hidden="1">"'190000"" bgnew=""False"" nFmt=""False"" grphSet=""False"" imgY=""0"" imgX=""0""&gt;_x000D_
  &lt;files /&gt;_x000D_
  &lt;parents /&gt;_x000D_
  &lt;children /&gt;_x000D_
  &lt;param n=""AMO_Version"" v=""4.3"" /&gt;_x000D_
  &lt;param n=""DisplayName"" v=""Y:\Strategic Plan\SPBAC\SCH projections\pred_prof.sa'"</definedName>
    <definedName name="_AMO_ContentDefinition_477408379.3" hidden="1">"'s7bdat"" /&gt;_x000D_
  &lt;param n=""DisplayType"" v=""Data Set"" /&gt;_x000D_
  &lt;param n=""DataSourceType"" v=""SAS DATASET"" /&gt;_x000D_
  &lt;param n=""SASFilter"" v="""" /&gt;_x000D_
  &lt;param n=""MoreSheetsForRows"" v=""True"" /&gt;_x000D_
  &lt;param n=""PageSize"" v=""500"" /&gt;_x000D_
  &lt;param n=""Sh'"</definedName>
    <definedName name="_AMO_ContentDefinition_477408379.4" hidden="1">"'owRowNumbers"" v=""False"" /&gt;_x000D_
  &lt;param n=""CredKey"" v=""Y:\Strategic Plan\SPBAC\SCH projections\pred_prof.sas7bdat"" /&gt;_x000D_
  &lt;param n=""ClassName"" v=""SAS.OfficeAddin.DataViewItem"" /&gt;_x000D_
  &lt;param n=""ServerName"" v="""" /&gt;_x000D_
  &lt;param n=""DataSource"" '"</definedName>
    <definedName name="_AMO_ContentDefinition_477408379.5" hidden="1">"'v=""&amp;lt;SasDataSource Version=&amp;quot;4.2&amp;quot; Type=&amp;quot;SAS.Servers.Dataset&amp;quot; FilterDS=&amp;quot;&amp;amp;lt;?xml version=&amp;amp;quot;1.0&amp;amp;quot; encoding=&amp;amp;quot;utf-16&amp;amp;quot;?&amp;amp;gt;&amp;amp;lt;FilterTree&amp;amp;gt;&amp;amp;lt;TreeRoot /&amp;amp;gt;&amp;amp;lt;/Fil'"</definedName>
    <definedName name="_AMO_ContentDefinition_477408379.6" hidden="1">"'terTree&amp;amp;gt;&amp;quot; ColSelFlg=&amp;quot;0&amp;quot; Name=&amp;quot;Y:\Strategic Plan\SPBAC\SCH projections\pred_prof.sas7bdat&amp;quot; /&amp;gt;"" /&gt;_x000D_
  &lt;param n=""ExcelTableColumnCount"" v=""3"" /&gt;_x000D_
  &lt;param n=""ExcelTableRowCount"" v=""17"" /&gt;_x000D_
  &lt;param n=""DataRo'"</definedName>
    <definedName name="_AMO_ContentDefinition_477408379.7" hidden="1">"'wCount"" v=""17"" /&gt;_x000D_
  &lt;param n=""DataColCount"" v=""3"" /&gt;_x000D_
  &lt;param n=""ObsColumn"" v=""false"" /&gt;_x000D_
  &lt;param n=""ExcelFormattingHash"" v=""-1660390330"" /&gt;_x000D_
  &lt;param n=""ExcelFormatting"" v=""Automatic"" /&gt;_x000D_
  &lt;ExcelXMLOptions AdjColWidths=""Tru'"</definedName>
    <definedName name="_AMO_ContentDefinition_477408379.8" hidden="1">"'e"" RowOpt=""InsertCells"" ColOpt=""InsertCells"" /&gt;_x000D_
&lt;/ContentDefinition&gt;'"</definedName>
    <definedName name="_AMO_ContentDefinition_536699380" hidden="1">"'Partitions:9'"</definedName>
    <definedName name="_AMO_ContentDefinition_536699380.0" hidden="1">"'&lt;ContentDefinition name=""Y:\Strategic Plan\SPBAC\SCH projections\pred_ld.sas7bdat"" rsid=""536699380"" type=""DataSet"" format=""ReportXml"" imgfmt=""ActiveX"" created=""01/12/2014 16:40:11"" modifed=""01/12/2014 16:40:11"" user=""D. Meador"" appl'"</definedName>
    <definedName name="_AMO_ContentDefinition_536699380.1" hidden="1">"'y=""False"" thread=""Background"" css=""C:\Program Files\SASHome\SASAddinforMicrosoftOffice\4.3\Styles\AMODefault.css"" range=""Y__Strategic_Plan_SPBAC_SCH_projections_pred_ld_sas7bdat"" auto=""False"" xTime=""00:00:00.0010000"" rTime=""00:00:00.295'"</definedName>
    <definedName name="_AMO_ContentDefinition_536699380.2" hidden="1">"'0000"" bgnew=""False"" nFmt=""False"" grphSet=""False"" imgY=""0"" imgX=""0""&gt;_x000D_
  &lt;files /&gt;_x000D_
  &lt;parents /&gt;_x000D_
  &lt;children /&gt;_x000D_
  &lt;param n=""AMO_Version"" v=""4.3"" /&gt;_x000D_
  &lt;param n=""DisplayName"" v=""Y:\Strategic Plan\SPBAC\SCH projections\pred_ld.sas7bd'"</definedName>
    <definedName name="_AMO_ContentDefinition_536699380.3" hidden="1">"'at"" /&gt;_x000D_
  &lt;param n=""DisplayType"" v=""Data Set"" /&gt;_x000D_
  &lt;param n=""DataSourceType"" v=""SAS DATASET"" /&gt;_x000D_
  &lt;param n=""SASFilter"" v="""" /&gt;_x000D_
  &lt;param n=""MoreSheetsForRows"" v=""True"" /&gt;_x000D_
  &lt;param n=""PageSize"" v=""500"" /&gt;_x000D_
  &lt;param n=""ShowRo'"</definedName>
    <definedName name="_AMO_ContentDefinition_536699380.4" hidden="1">"'wNumbers"" v=""False"" /&gt;_x000D_
  &lt;param n=""CredKey"" v=""Y:\Strategic Plan\SPBAC\SCH projections\pred_ld.sas7bdat"" /&gt;_x000D_
  &lt;param n=""ClassName"" v=""SAS.OfficeAddin.DataViewItem"" /&gt;_x000D_
  &lt;param n=""ServerName"" v="""" /&gt;_x000D_
  &lt;param n=""DataSource"" v=""&amp;lt'"</definedName>
    <definedName name="_AMO_ContentDefinition_536699380.5" hidden="1">"';SasDataSource Version=&amp;quot;4.2&amp;quot; Type=&amp;quot;SAS.Servers.Dataset&amp;quot; FilterDS=&amp;quot;&amp;amp;lt;?xml version=&amp;amp;quot;1.0&amp;amp;quot; encoding=&amp;amp;quot;utf-16&amp;amp;quot;?&amp;amp;gt;&amp;amp;lt;FilterTree&amp;amp;gt;&amp;amp;lt;TreeRoot /&amp;amp;gt;&amp;amp;lt;/FilterTree'"</definedName>
    <definedName name="_AMO_ContentDefinition_536699380.6" hidden="1">"'&amp;amp;gt;&amp;quot; ColSelFlg=&amp;quot;0&amp;quot; Name=&amp;quot;Y:\Strategic Plan\SPBAC\SCH projections\pred_ld.sas7bdat&amp;quot; /&amp;gt;"" /&gt;_x000D_
  &lt;param n=""ExcelTableColumnCount"" v=""3"" /&gt;_x000D_
  &lt;param n=""ExcelTableRowCount"" v=""17"" /&gt;_x000D_
  &lt;param n=""DataRowCount"" '"</definedName>
    <definedName name="_AMO_ContentDefinition_536699380.7" hidden="1">"'v=""17"" /&gt;_x000D_
  &lt;param n=""DataColCount"" v=""3"" /&gt;_x000D_
  &lt;param n=""ObsColumn"" v=""false"" /&gt;_x000D_
  &lt;param n=""ExcelFormattingHash"" v=""-1660390330"" /&gt;_x000D_
  &lt;param n=""ExcelFormatting"" v=""Automatic"" /&gt;_x000D_
  &lt;ExcelXMLOptions AdjColWidths=""True"" RowOpt'"</definedName>
    <definedName name="_AMO_ContentDefinition_536699380.8" hidden="1">"'=""InsertCells"" ColOpt=""InsertCells"" /&gt;_x000D_
&lt;/ContentDefinition&gt;'"</definedName>
    <definedName name="_AMO_ContentDefinition_567615084" hidden="1">"'Partitions:9'"</definedName>
    <definedName name="_AMO_ContentDefinition_567615084.0" hidden="1">"'&lt;ContentDefinition name=""Y:\Strategic Plan\SPBAC\SCH projections\pred_de.sas7bdat"" rsid=""567615084"" type=""DataSet"" format=""ReportXml"" imgfmt=""ActiveX"" created=""01/12/2014 16:29:46"" modifed=""01/12/2014 16:29:46"" user=""D. Meador"" appl'"</definedName>
    <definedName name="_AMO_ContentDefinition_567615084.1" hidden="1">"'y=""False"" thread=""Background"" css=""C:\Program Files\SASHome\SASAddinforMicrosoftOffice\4.3\Styles\AMODefault.css"" range=""Y__Strategic_Plan_SPBAC_SCH_projections_pred_de_sas7bdat"" auto=""False"" xTime=""00:00:00.0080000"" rTime=""00:00:00.326'"</definedName>
    <definedName name="_AMO_ContentDefinition_567615084.2" hidden="1">"'0000"" bgnew=""False"" nFmt=""False"" grphSet=""False"" imgY=""0"" imgX=""0""&gt;_x000D_
  &lt;files /&gt;_x000D_
  &lt;parents /&gt;_x000D_
  &lt;children /&gt;_x000D_
  &lt;param n=""AMO_Version"" v=""4.3"" /&gt;_x000D_
  &lt;param n=""DisplayName"" v=""Y:\Strategic Plan\SPBAC\SCH projections\pred_de.sas7bd'"</definedName>
    <definedName name="_AMO_ContentDefinition_567615084.3" hidden="1">"'at"" /&gt;_x000D_
  &lt;param n=""DisplayType"" v=""Data Set"" /&gt;_x000D_
  &lt;param n=""DataSourceType"" v=""SAS DATASET"" /&gt;_x000D_
  &lt;param n=""SASFilter"" v="""" /&gt;_x000D_
  &lt;param n=""MoreSheetsForRows"" v=""True"" /&gt;_x000D_
  &lt;param n=""PageSize"" v=""500"" /&gt;_x000D_
  &lt;param n=""ShowRo'"</definedName>
    <definedName name="_AMO_ContentDefinition_567615084.4" hidden="1">"'wNumbers"" v=""False"" /&gt;_x000D_
  &lt;param n=""CredKey"" v=""Y:\Strategic Plan\SPBAC\SCH projections\pred_de.sas7bdat"" /&gt;_x000D_
  &lt;param n=""ClassName"" v=""SAS.OfficeAddin.DataViewItem"" /&gt;_x000D_
  &lt;param n=""ServerName"" v="""" /&gt;_x000D_
  &lt;param n=""DataSource"" v=""&amp;lt'"</definedName>
    <definedName name="_AMO_ContentDefinition_567615084.5" hidden="1">"';SasDataSource Version=&amp;quot;4.2&amp;quot; Type=&amp;quot;SAS.Servers.Dataset&amp;quot; FilterDS=&amp;quot;&amp;amp;lt;?xml version=&amp;amp;quot;1.0&amp;amp;quot; encoding=&amp;amp;quot;utf-16&amp;amp;quot;?&amp;amp;gt;&amp;amp;lt;FilterTree&amp;amp;gt;&amp;amp;lt;TreeRoot /&amp;amp;gt;&amp;amp;lt;/FilterTree'"</definedName>
    <definedName name="_AMO_ContentDefinition_567615084.6" hidden="1">"'&amp;amp;gt;&amp;quot; ColSelFlg=&amp;quot;0&amp;quot; Name=&amp;quot;Y:\Strategic Plan\SPBAC\SCH projections\pred_de.sas7bdat&amp;quot; /&amp;gt;"" /&gt;_x000D_
  &lt;param n=""ExcelTableColumnCount"" v=""3"" /&gt;_x000D_
  &lt;param n=""ExcelTableRowCount"" v=""17"" /&gt;_x000D_
  &lt;param n=""DataRowCount"" '"</definedName>
    <definedName name="_AMO_ContentDefinition_567615084.7" hidden="1">"'v=""17"" /&gt;_x000D_
  &lt;param n=""DataColCount"" v=""3"" /&gt;_x000D_
  &lt;param n=""ObsColumn"" v=""false"" /&gt;_x000D_
  &lt;param n=""ExcelFormattingHash"" v=""-1660390330"" /&gt;_x000D_
  &lt;param n=""ExcelFormatting"" v=""Automatic"" /&gt;_x000D_
  &lt;ExcelXMLOptions AdjColWidths=""True"" RowOpt'"</definedName>
    <definedName name="_AMO_ContentDefinition_567615084.8" hidden="1">"'=""InsertCells"" ColOpt=""InsertCells"" /&gt;_x000D_
&lt;/ContentDefinition&gt;'"</definedName>
    <definedName name="_AMO_ContentDefinition_666475006" hidden="1">"'Partitions:9'"</definedName>
    <definedName name="_AMO_ContentDefinition_666475006.0" hidden="1">"'&lt;ContentDefinition name=""Y:\Strategic Plan\SPBAC\SCH projections\pred_nciu.sas7bdat"" rsid=""666475006"" type=""DataSet"" format=""ReportXml"" imgfmt=""ActiveX"" created=""01/12/2014 17:30:07"" modifed=""01/12/2014 17:30:07"" user=""D. Meador"" app'"</definedName>
    <definedName name="_AMO_ContentDefinition_666475006.1" hidden="1">"'ly=""False"" thread=""Background"" css=""C:\Program Files\SASHome\SASAddinforMicrosoftOffice\4.3\Styles\AMODefault.css"" range=""Y__Strategic_Plan_SPBAC_SCH_proj_2"" auto=""False"" xTime=""00:00:00"" rTime=""00:00:00.1650000"" bgnew=""False"" nFmt='"</definedName>
    <definedName name="_AMO_ContentDefinition_666475006.2" hidden="1">"'""False"" grphSet=""False"" imgY=""0"" imgX=""0""&gt;_x000D_
  &lt;files /&gt;_x000D_
  &lt;parents /&gt;_x000D_
  &lt;children /&gt;_x000D_
  &lt;param n=""AMO_Version"" v=""4.3"" /&gt;_x000D_
  &lt;param n=""DisplayName"" v=""Y:\Strategic Plan\SPBAC\SCH projections\pred_nciu.sas7bdat"" /&gt;_x000D_
  &lt;param n=""Dis'"</definedName>
    <definedName name="_AMO_ContentDefinition_666475006.3" hidden="1">"'playType"" v=""Data Set"" /&gt;_x000D_
  &lt;param n=""DataSourceType"" v=""SAS DATASET"" /&gt;_x000D_
  &lt;param n=""SASFilter"" v="""" /&gt;_x000D_
  &lt;param n=""MoreSheetsForRows"" v=""True"" /&gt;_x000D_
  &lt;param n=""PageSize"" v=""500"" /&gt;_x000D_
  &lt;param n=""ShowRowNumbers"" v=""False"" /&gt;'"</definedName>
    <definedName name="_AMO_ContentDefinition_666475006.4" hidden="1">"'_x000D_
  &lt;param n=""CredKey"" v=""Y:\Strategic Plan\SPBAC\SCH projections\pred_nciu.sas7bdat"" /&gt;_x000D_
  &lt;param n=""ClassName"" v=""SAS.OfficeAddin.DataViewItem"" /&gt;_x000D_
  &lt;param n=""ServerName"" v="""" /&gt;_x000D_
  &lt;param n=""DataSource"" v=""&amp;lt;SasDataSource Version='"</definedName>
    <definedName name="_AMO_ContentDefinition_666475006.5" hidden="1">"'&amp;quot;4.2&amp;quot; Type=&amp;quot;SAS.Servers.Dataset&amp;quot; FilterDS=&amp;quot;&amp;amp;lt;?xml version=&amp;amp;quot;1.0&amp;amp;quot; encoding=&amp;amp;quot;utf-16&amp;amp;quot;?&amp;amp;gt;&amp;amp;lt;FilterTree&amp;amp;gt;&amp;amp;lt;TreeRoot /&amp;amp;gt;&amp;amp;lt;/FilterTree&amp;amp;gt;&amp;quot; ColSelFl'"</definedName>
    <definedName name="_AMO_ContentDefinition_666475006.6" hidden="1">"'g=&amp;quot;0&amp;quot; Name=&amp;quot;Y:\Strategic Plan\SPBAC\SCH projections\pred_nciu.sas7bdat&amp;quot; /&amp;gt;"" /&gt;_x000D_
  &lt;param n=""ExcelTableColumnCount"" v=""3"" /&gt;_x000D_
  &lt;param n=""ExcelTableRowCount"" v=""17"" /&gt;_x000D_
  &lt;param n=""DataRowCount"" v=""17"" /&gt;_x000D_
  &lt;param '"</definedName>
    <definedName name="_AMO_ContentDefinition_666475006.7" hidden="1">"'n=""DataColCount"" v=""3"" /&gt;_x000D_
  &lt;param n=""ObsColumn"" v=""false"" /&gt;_x000D_
  &lt;param n=""ExcelFormattingHash"" v=""-1660390330"" /&gt;_x000D_
  &lt;param n=""ExcelFormatting"" v=""Automatic"" /&gt;_x000D_
  &lt;ExcelXMLOptions AdjColWidths=""True"" RowOpt=""InsertCells"" ColOp'"</definedName>
    <definedName name="_AMO_ContentDefinition_666475006.8" hidden="1">"'t=""InsertCells"" /&gt;_x000D_
&lt;/ContentDefinition&gt;'"</definedName>
    <definedName name="_AMO_ContentDefinition_769657990" hidden="1">"'Partitions:9'"</definedName>
    <definedName name="_AMO_ContentDefinition_769657990.0" hidden="1">"'&lt;ContentDefinition name=""Y:\Strategic Plan\SPBAC\SCH projections\pred_nciu.sas7bdat"" rsid=""769657990"" type=""DataSet"" format=""ReportXml"" imgfmt=""ActiveX"" created=""01/12/2014 17:22:45"" modifed=""01/12/2014 17:22:45"" user=""D. Meador"" app'"</definedName>
    <definedName name="_AMO_ContentDefinition_769657990.1" hidden="1">"'ly=""False"" thread=""Background"" css=""C:\Program Files\SASHome\SASAddinforMicrosoftOffice\4.3\Styles\AMODefault.css"" range=""Y__Strategic_Plan_SPBAC_SCH_projections_pred_nciu_sas7bdat"" auto=""False"" xTime=""00:00:00.0010000"" rTime=""00:00:00.2'"</definedName>
    <definedName name="_AMO_ContentDefinition_769657990.2" hidden="1">"'240000"" bgnew=""False"" nFmt=""False"" grphSet=""False"" imgY=""0"" imgX=""0""&gt;_x000D_
  &lt;files /&gt;_x000D_
  &lt;parents /&gt;_x000D_
  &lt;children /&gt;_x000D_
  &lt;param n=""AMO_Version"" v=""4.3"" /&gt;_x000D_
  &lt;param n=""DisplayName"" v=""Y:\Strategic Plan\SPBAC\SCH projections\pred_nciu.sa'"</definedName>
    <definedName name="_AMO_ContentDefinition_769657990.3" hidden="1">"'s7bdat"" /&gt;_x000D_
  &lt;param n=""DisplayType"" v=""Data Set"" /&gt;_x000D_
  &lt;param n=""DataSourceType"" v=""SAS DATASET"" /&gt;_x000D_
  &lt;param n=""SASFilter"" v="""" /&gt;_x000D_
  &lt;param n=""MoreSheetsForRows"" v=""True"" /&gt;_x000D_
  &lt;param n=""PageSize"" v=""500"" /&gt;_x000D_
  &lt;param n=""Sh'"</definedName>
    <definedName name="_AMO_ContentDefinition_769657990.4" hidden="1">"'owRowNumbers"" v=""False"" /&gt;_x000D_
  &lt;param n=""CredKey"" v=""Y:\Strategic Plan\SPBAC\SCH projections\pred_nciu.sas7bdat"" /&gt;_x000D_
  &lt;param n=""ClassName"" v=""SAS.OfficeAddin.DataViewItem"" /&gt;_x000D_
  &lt;param n=""ServerName"" v="""" /&gt;_x000D_
  &lt;param n=""DataSource"" '"</definedName>
    <definedName name="_AMO_ContentDefinition_769657990.5" hidden="1">"'v=""&amp;lt;SasDataSource Version=&amp;quot;4.2&amp;quot; Type=&amp;quot;SAS.Servers.Dataset&amp;quot; FilterDS=&amp;quot;&amp;amp;lt;?xml version=&amp;amp;quot;1.0&amp;amp;quot; encoding=&amp;amp;quot;utf-16&amp;amp;quot;?&amp;amp;gt;&amp;amp;lt;FilterTree&amp;amp;gt;&amp;amp;lt;TreeRoot /&amp;amp;gt;&amp;amp;lt;/Fil'"</definedName>
    <definedName name="_AMO_ContentDefinition_769657990.6" hidden="1">"'terTree&amp;amp;gt;&amp;quot; ColSelFlg=&amp;quot;0&amp;quot; Name=&amp;quot;Y:\Strategic Plan\SPBAC\SCH projections\pred_nciu.sas7bdat&amp;quot; /&amp;gt;"" /&gt;_x000D_
  &lt;param n=""ExcelTableColumnCount"" v=""3"" /&gt;_x000D_
  &lt;param n=""ExcelTableRowCount"" v=""17"" /&gt;_x000D_
  &lt;param n=""DataRo'"</definedName>
    <definedName name="_AMO_ContentDefinition_769657990.7" hidden="1">"'wCount"" v=""17"" /&gt;_x000D_
  &lt;param n=""DataColCount"" v=""3"" /&gt;_x000D_
  &lt;param n=""ObsColumn"" v=""false"" /&gt;_x000D_
  &lt;param n=""ExcelFormattingHash"" v=""-1660390330"" /&gt;_x000D_
  &lt;param n=""ExcelFormatting"" v=""Automatic"" /&gt;_x000D_
  &lt;ExcelXMLOptions AdjColWidths=""Tru'"</definedName>
    <definedName name="_AMO_ContentDefinition_769657990.8" hidden="1">"'e"" RowOpt=""InsertCells"" ColOpt=""InsertCells"" /&gt;_x000D_
&lt;/ContentDefinition&gt;'"</definedName>
    <definedName name="_AMO_ContentDefinition_917233270" hidden="1">"'Partitions:9'"</definedName>
    <definedName name="_AMO_ContentDefinition_917233270.0" hidden="1">"'&lt;ContentDefinition name=""Y:\Strategic Plan\SPBAC\SCH projections\pred_ud.sas7bdat"" rsid=""917233270"" type=""DataSet"" format=""ReportXml"" imgfmt=""ActiveX"" created=""01/12/2014 16:48:59"" modifed=""01/12/2014 16:48:59"" user=""D. Meador"" appl'"</definedName>
    <definedName name="_AMO_ContentDefinition_917233270.1" hidden="1">"'y=""False"" thread=""Background"" css=""C:\Program Files\SASHome\SASAddinforMicrosoftOffice\4.3\Styles\AMODefault.css"" range=""Y__Strategic_Plan_SPBAC_SCH_projections_pred_ud_sas7bdat"" auto=""False"" xTime=""00:00:00"" rTime=""00:00:00.2330000"" b'"</definedName>
    <definedName name="_AMO_ContentDefinition_917233270.2" hidden="1">"'gnew=""False"" nFmt=""False"" grphSet=""False"" imgY=""0"" imgX=""0""&gt;_x000D_
  &lt;files /&gt;_x000D_
  &lt;parents /&gt;_x000D_
  &lt;children /&gt;_x000D_
  &lt;param n=""AMO_Version"" v=""4.3"" /&gt;_x000D_
  &lt;param n=""DisplayName"" v=""Y:\Strategic Plan\SPBAC\SCH projections\pred_ud.sas7bdat"" /&gt;_x000D_'"</definedName>
    <definedName name="_AMO_ContentDefinition_917233270.3" hidden="1">"'
  &lt;param n=""DisplayType"" v=""Data Set"" /&gt;_x000D_
  &lt;param n=""DataSourceType"" v=""SAS DATASET"" /&gt;_x000D_
  &lt;param n=""SASFilter"" v="""" /&gt;_x000D_
  &lt;param n=""MoreSheetsForRows"" v=""True"" /&gt;_x000D_
  &lt;param n=""PageSize"" v=""500"" /&gt;_x000D_
  &lt;param n=""ShowRowNumbers'"</definedName>
    <definedName name="_AMO_ContentDefinition_917233270.4" hidden="1">"'"" v=""False"" /&gt;_x000D_
  &lt;param n=""CredKey"" v=""Y:\Strategic Plan\SPBAC\SCH projections\pred_ud.sas7bdat"" /&gt;_x000D_
  &lt;param n=""ClassName"" v=""SAS.OfficeAddin.DataViewItem"" /&gt;_x000D_
  &lt;param n=""ServerName"" v="""" /&gt;_x000D_
  &lt;param n=""DataSource"" v=""&amp;lt;SasData'"</definedName>
    <definedName name="_AMO_ContentDefinition_917233270.5" hidden="1">"'Source Version=&amp;quot;4.2&amp;quot; Type=&amp;quot;SAS.Servers.Dataset&amp;quot; FilterDS=&amp;quot;&amp;amp;lt;?xml version=&amp;amp;quot;1.0&amp;amp;quot; encoding=&amp;amp;quot;utf-16&amp;amp;quot;?&amp;amp;gt;&amp;amp;lt;FilterTree&amp;amp;gt;&amp;amp;lt;TreeRoot /&amp;amp;gt;&amp;amp;lt;/FilterTree&amp;amp;gt;'"</definedName>
    <definedName name="_AMO_ContentDefinition_917233270.6" hidden="1">"'&amp;quot; ColSelFlg=&amp;quot;0&amp;quot; Name=&amp;quot;Y:\Strategic Plan\SPBAC\SCH projections\pred_ud.sas7bdat&amp;quot; /&amp;gt;"" /&gt;_x000D_
  &lt;param n=""ExcelTableColumnCount"" v=""3"" /&gt;_x000D_
  &lt;param n=""ExcelTableRowCount"" v=""17"" /&gt;_x000D_
  &lt;param n=""DataRowCount"" v=""17"" /'"</definedName>
    <definedName name="_AMO_ContentDefinition_917233270.7" hidden="1">"'&gt;_x000D_
  &lt;param n=""DataColCount"" v=""3"" /&gt;_x000D_
  &lt;param n=""ObsColumn"" v=""false"" /&gt;_x000D_
  &lt;param n=""ExcelFormattingHash"" v=""-1660390330"" /&gt;_x000D_
  &lt;param n=""ExcelFormatting"" v=""Automatic"" /&gt;_x000D_
  &lt;ExcelXMLOptions AdjColWidths=""True"" RowOpt=""InsertC'"</definedName>
    <definedName name="_AMO_ContentDefinition_917233270.8" hidden="1">"'ells"" ColOpt=""InsertCells"" /&gt;_x000D_
&lt;/ContentDefinition&gt;'"</definedName>
    <definedName name="_AMO_ContentLocation_361157848__A1" hidden="1">"'Partitions:2'"</definedName>
    <definedName name="_AMO_ContentLocation_361157848__A1.0" hidden="1">"'&lt;ContentLocation path=""A1"" rsid=""361157848"" tag="""" fid=""0""&gt;_x000D_
  &lt;param n=""_NumRows"" v=""18"" /&gt;_x000D_
  &lt;param n=""_NumCols"" v=""3"" /&gt;_x000D_
  &lt;param n=""SASDataState"" v=""none"" /&gt;_x000D_
  &lt;param n=""SASDataStart"" v=""1"" /&gt;_x000D_
  &lt;param n=""SASDataEnd'"</definedName>
    <definedName name="_AMO_ContentLocation_361157848__A1.1" hidden="1">"'"" v=""17"" /&gt;_x000D_
&lt;/ContentLocation&gt;'"</definedName>
    <definedName name="_AMO_ContentLocation_477408379__A1" hidden="1">"'Partitions:2'"</definedName>
    <definedName name="_AMO_ContentLocation_477408379__A1.0" hidden="1">"'&lt;ContentLocation path=""A1"" rsid=""477408379"" tag="""" fid=""0""&gt;_x000D_
  &lt;param n=""_NumRows"" v=""18"" /&gt;_x000D_
  &lt;param n=""_NumCols"" v=""3"" /&gt;_x000D_
  &lt;param n=""SASDataState"" v=""none"" /&gt;_x000D_
  &lt;param n=""SASDataStart"" v=""1"" /&gt;_x000D_
  &lt;param n=""SASDataEnd'"</definedName>
    <definedName name="_AMO_ContentLocation_477408379__A1.1" hidden="1">"'"" v=""17"" /&gt;_x000D_
&lt;/ContentLocation&gt;'"</definedName>
    <definedName name="_AMO_ContentLocation_536699380__A1" hidden="1">"'Partitions:2'"</definedName>
    <definedName name="_AMO_ContentLocation_536699380__A1.0" hidden="1">"'&lt;ContentLocation path=""A1"" rsid=""536699380"" tag="""" fid=""0""&gt;_x000D_
  &lt;param n=""_NumRows"" v=""18"" /&gt;_x000D_
  &lt;param n=""_NumCols"" v=""3"" /&gt;_x000D_
  &lt;param n=""SASDataState"" v=""none"" /&gt;_x000D_
  &lt;param n=""SASDataStart"" v=""1"" /&gt;_x000D_
  &lt;param n=""SASDataEnd'"</definedName>
    <definedName name="_AMO_ContentLocation_536699380__A1.1" hidden="1">"'"" v=""17"" /&gt;_x000D_
&lt;/ContentLocation&gt;'"</definedName>
    <definedName name="_AMO_ContentLocation_567615084__A1" hidden="1">"'Partitions:2'"</definedName>
    <definedName name="_AMO_ContentLocation_567615084__A1.0" hidden="1">"'&lt;ContentLocation path=""A1"" rsid=""567615084"" tag="""" fid=""0""&gt;_x000D_
  &lt;param n=""_NumRows"" v=""18"" /&gt;_x000D_
  &lt;param n=""_NumCols"" v=""3"" /&gt;_x000D_
  &lt;param n=""SASDataState"" v=""none"" /&gt;_x000D_
  &lt;param n=""SASDataStart"" v=""1"" /&gt;_x000D_
  &lt;param n=""SASDataEnd'"</definedName>
    <definedName name="_AMO_ContentLocation_567615084__A1.1" hidden="1">"'"" v=""17"" /&gt;_x000D_
&lt;/ContentLocation&gt;'"</definedName>
    <definedName name="_AMO_ContentLocation_666475006__A1" hidden="1">"'Partitions:2'"</definedName>
    <definedName name="_AMO_ContentLocation_666475006__A1.0" hidden="1">"'&lt;ContentLocation path=""A1"" rsid=""666475006"" tag="""" fid=""0""&gt;_x000D_
  &lt;param n=""_NumRows"" v=""18"" /&gt;_x000D_
  &lt;param n=""_NumCols"" v=""3"" /&gt;_x000D_
  &lt;param n=""SASDataState"" v=""none"" /&gt;_x000D_
  &lt;param n=""SASDataStart"" v=""1"" /&gt;_x000D_
  &lt;param n=""SASDataEnd'"</definedName>
    <definedName name="_AMO_ContentLocation_666475006__A1.1" hidden="1">"'"" v=""17"" /&gt;_x000D_
&lt;/ContentLocation&gt;'"</definedName>
    <definedName name="_AMO_ContentLocation_769657990__A1" hidden="1">"'Partitions:2'"</definedName>
    <definedName name="_AMO_ContentLocation_769657990__A1.0" hidden="1">"'&lt;ContentLocation path=""A1"" rsid=""769657990"" tag="""" fid=""0""&gt;_x000D_
  &lt;param n=""_NumRows"" v=""18"" /&gt;_x000D_
  &lt;param n=""_NumCols"" v=""3"" /&gt;_x000D_
  &lt;param n=""SASDataState"" v=""none"" /&gt;_x000D_
  &lt;param n=""SASDataStart"" v=""1"" /&gt;_x000D_
  &lt;param n=""SASDataEnd'"</definedName>
    <definedName name="_AMO_ContentLocation_769657990__A1.1" hidden="1">"'"" v=""17"" /&gt;_x000D_
&lt;/ContentLocation&gt;'"</definedName>
    <definedName name="_AMO_ContentLocation_917233270__A1" hidden="1">"'Partitions:2'"</definedName>
    <definedName name="_AMO_ContentLocation_917233270__A1.0" hidden="1">"'&lt;ContentLocation path=""A1"" rsid=""917233270"" tag="""" fid=""0""&gt;_x000D_
  &lt;param n=""_NumRows"" v=""18"" /&gt;_x000D_
  &lt;param n=""_NumCols"" v=""3"" /&gt;_x000D_
  &lt;param n=""SASDataState"" v=""none"" /&gt;_x000D_
  &lt;param n=""SASDataStart"" v=""1"" /&gt;_x000D_
  &lt;param n=""SASDataEnd'"</definedName>
    <definedName name="_AMO_ContentLocation_917233270__A1.1" hidden="1">"'"" v=""17"" /&gt;_x000D_
&lt;/ContentLocation&gt;'"</definedName>
    <definedName name="_AMO_SingleObject_361157848__A1" hidden="1">MR_SCH_model_charts!$A$121:$C$139</definedName>
    <definedName name="_AMO_SingleObject_477408379__A1" hidden="1">MR_SCH_model_charts!$A$156:$C$174</definedName>
    <definedName name="_AMO_SingleObject_536699380__A1" hidden="1">MR_SCH_model_charts!$A$41:$C$59</definedName>
    <definedName name="_AMO_SingleObject_567615084__A1" hidden="1">MR_SCH_model_charts!$A$5:$C$23</definedName>
    <definedName name="_AMO_SingleObject_666475006__A1" hidden="1">MR_SCH_model_charts!$A$193:$C$211</definedName>
    <definedName name="_AMO_SingleObject_769657990__A1" hidden="1">MR_SCH_model_charts!$A$193:$C$211</definedName>
    <definedName name="_AMO_SingleObject_917233270__A1" hidden="1">MR_SCH_model_charts!$A$78:$C$96</definedName>
    <definedName name="_AMO_XmlVersion" hidden="1">"'1'"</definedName>
  </definedNames>
  <calcPr calcId="145621"/>
</workbook>
</file>

<file path=xl/calcChain.xml><?xml version="1.0" encoding="utf-8"?>
<calcChain xmlns="http://schemas.openxmlformats.org/spreadsheetml/2006/main">
  <c r="H6" i="2" l="1"/>
  <c r="G6" i="2"/>
  <c r="F6" i="2"/>
  <c r="I152" i="1" l="1"/>
  <c r="H152" i="1"/>
  <c r="G152" i="1"/>
  <c r="F152" i="1"/>
  <c r="E152" i="1"/>
  <c r="I73" i="1"/>
  <c r="H73" i="1"/>
  <c r="G73" i="1"/>
  <c r="F73" i="1"/>
  <c r="E73" i="1"/>
  <c r="I37" i="1"/>
  <c r="H37" i="1"/>
  <c r="G37" i="1"/>
  <c r="F37" i="1"/>
  <c r="E37" i="1"/>
  <c r="E6" i="2"/>
  <c r="D6" i="2"/>
  <c r="C6" i="2"/>
</calcChain>
</file>

<file path=xl/connections.xml><?xml version="1.0" encoding="utf-8"?>
<connections xmlns="http://schemas.openxmlformats.org/spreadsheetml/2006/main">
  <connection id="1" keepAlive="1" name="Connection" type="5" refreshedVersion="4">
    <dbPr connection="Provider=sas.LocalProvider.9.3;Data Source=_LOCAL_;Mode=Read|Share Deny None;SAS File Format=V9;Use TK Manager Search Path=False;SAS Data Set Creation Code Page=0" command="Y:\Strategic Plan\SPBAC\SCH projections\de.sas7bdat" commandType="3"/>
  </connection>
  <connection id="2" keepAlive="1" name="Connection1" type="5" refreshedVersion="4">
    <dbPr connection="Provider=sas.LocalProvider.9.3;Data Source=_LOCAL_;Mode=Read|Share Deny None;SAS File Format=V9;Use TK Manager Search Path=False;SAS Data Set Creation Code Page=0" command="Y:\Strategic Plan\SPBAC\SCH projections\ld.sas7bdat" commandType="3"/>
  </connection>
  <connection id="3" keepAlive="1" name="Connection10" type="5" refreshedVersion="4">
    <dbPr connection="Provider=sas.LocalProvider.9.3;Data Source=_LOCAL_;Mode=Read|Share Deny None;SAS File Format=V9;Use TK Manager Search Path=False;SAS Data Set Creation Code Page=0" command="Y:\Strategic Plan\SPBAC\SCH projections\pred_grad.sas7bdat" commandType="3"/>
  </connection>
  <connection id="4" keepAlive="1" name="Connection12" type="5" refreshedVersion="4">
    <dbPr connection="Provider=sas.LocalProvider.9.3;Data Source=_LOCAL_;Mode=Read|Share Deny None;SAS File Format=V9;Use TK Manager Search Path=False;SAS Data Set Creation Code Page=0" command="Y:\Strategic Plan\SPBAC\SCH projections\pred_prof.sas7bdat" commandType="3"/>
  </connection>
  <connection id="5" keepAlive="1" name="Connection13" type="5" refreshedVersion="4">
    <dbPr connection="Provider=sas.LocalProvider.9.3;Data Source=_LOCAL_;Mode=Read|Share Deny None;SAS File Format=V9;Use TK Manager Search Path=False;SAS Data Set Creation Code Page=0" command="Y:\Strategic Plan\SPBAC\SCH projections\pred_nciu.sas7bdat" commandType="3"/>
  </connection>
  <connection id="6" keepAlive="1" name="Connection7" type="5" refreshedVersion="4">
    <dbPr connection="Provider=sas.LocalProvider.9.3;Data Source=_LOCAL_;Mode=Read|Share Deny None;SAS File Format=V9;Use TK Manager Search Path=False;SAS Data Set Creation Code Page=0" command="Y:\Strategic Plan\SPBAC\SCH projections\pred_de.sas7bdat" commandType="3"/>
  </connection>
  <connection id="7" keepAlive="1" name="Connection8" type="5" refreshedVersion="4">
    <dbPr connection="Provider=sas.LocalProvider.9.3;Data Source=_LOCAL_;Mode=Read|Share Deny None;SAS File Format=V9;Use TK Manager Search Path=False;SAS Data Set Creation Code Page=0" command="Y:\Strategic Plan\SPBAC\SCH projections\pred_ld.sas7bdat" commandType="3"/>
  </connection>
  <connection id="8" keepAlive="1" name="Connection9" type="5" refreshedVersion="4">
    <dbPr connection="Provider=sas.LocalProvider.9.3;Data Source=_LOCAL_;Mode=Read|Share Deny None;SAS File Format=V9;Use TK Manager Search Path=False;SAS Data Set Creation Code Page=0" command="Y:\Strategic Plan\SPBAC\SCH projections\pred_ud.sas7bdat" commandType="3"/>
  </connection>
</connections>
</file>

<file path=xl/sharedStrings.xml><?xml version="1.0" encoding="utf-8"?>
<sst xmlns="http://schemas.openxmlformats.org/spreadsheetml/2006/main" count="177" uniqueCount="103">
  <si>
    <t>Fall-to-spring persistence rate</t>
  </si>
  <si>
    <t>% of students who are graduate students</t>
  </si>
  <si>
    <t>% of students who are juniors or seniors</t>
  </si>
  <si>
    <t>% of students who are freshmen or sophomores.</t>
  </si>
  <si>
    <t>% of students who are non-degree seeking</t>
  </si>
  <si>
    <t>% of students who are non-degree seeking or undergraduates</t>
  </si>
  <si>
    <t>(especially lower and upper division models). See \high school\high school graduation trends.xlsx for grads by Southeast school district. Data source: http://education.alaska.gov/stats/HSGraduates.</t>
  </si>
  <si>
    <t xml:space="preserve">Lagged two years. The most recent available data is two years prior to current fiscal year. One year prior to current should be available soon, at which point models should be re-evaluated </t>
  </si>
  <si>
    <t>Age ranges 30-34, 35-44, 45-54, from census age on Oct. 1 of current fiscal year.</t>
  </si>
  <si>
    <t>Age ranges 20-24 and 25-29, from census age on Oct. 1 of current fiscal year.</t>
  </si>
  <si>
    <t>From fall semester closing freeze.</t>
  </si>
  <si>
    <t>From summer and fall closing freezes of current fiscal year.</t>
  </si>
  <si>
    <t>Professional SCH</t>
  </si>
  <si>
    <t>Upper Division SCH</t>
  </si>
  <si>
    <t>Lower Division SCH</t>
  </si>
  <si>
    <r>
      <t>Unemployment Rate</t>
    </r>
    <r>
      <rPr>
        <b/>
        <vertAlign val="superscript"/>
        <sz val="11"/>
        <color theme="1"/>
        <rFont val="Calibri"/>
        <family val="2"/>
        <scheme val="minor"/>
      </rPr>
      <t>8</t>
    </r>
  </si>
  <si>
    <r>
      <t>HS grads</t>
    </r>
    <r>
      <rPr>
        <b/>
        <vertAlign val="superscript"/>
        <sz val="11"/>
        <color theme="1"/>
        <rFont val="Calibri"/>
        <family val="2"/>
        <scheme val="minor"/>
      </rPr>
      <t>7</t>
    </r>
  </si>
  <si>
    <r>
      <t>Students</t>
    </r>
    <r>
      <rPr>
        <b/>
        <vertAlign val="superscript"/>
        <sz val="11"/>
        <color theme="1"/>
        <rFont val="Calibri"/>
        <family val="2"/>
        <scheme val="minor"/>
      </rPr>
      <t>2</t>
    </r>
  </si>
  <si>
    <r>
      <t>Summer + Fall SCH</t>
    </r>
    <r>
      <rPr>
        <b/>
        <vertAlign val="superscript"/>
        <sz val="11"/>
        <color theme="1"/>
        <rFont val="Calibri"/>
        <family val="2"/>
        <scheme val="minor"/>
      </rPr>
      <t>1</t>
    </r>
  </si>
  <si>
    <t>Fall-to-Fall retention. First fall cohort includes completers. To estimate current FY, use Fall of prior FY to Fall of current FY.</t>
  </si>
  <si>
    <t>Actual</t>
  </si>
  <si>
    <t>Mean Square Error</t>
  </si>
  <si>
    <t>Root Mean Square Error</t>
  </si>
  <si>
    <t>Mean Absolute PercentError</t>
  </si>
  <si>
    <t>Mean Absolute Error</t>
  </si>
  <si>
    <t>R-Square</t>
  </si>
  <si>
    <t>Model</t>
  </si>
  <si>
    <t>param</t>
  </si>
  <si>
    <t>estimate</t>
  </si>
  <si>
    <t>intercept</t>
  </si>
  <si>
    <t>sch_ud_sf</t>
  </si>
  <si>
    <t>cont</t>
  </si>
  <si>
    <t>ft</t>
  </si>
  <si>
    <t>twenties</t>
  </si>
  <si>
    <t>female</t>
  </si>
  <si>
    <t>completion</t>
  </si>
  <si>
    <t>hs_grads</t>
  </si>
  <si>
    <t>unemp</t>
  </si>
  <si>
    <t>sch_grad_sf</t>
  </si>
  <si>
    <t>thirty40</t>
  </si>
  <si>
    <t>sch_prof_sf</t>
  </si>
  <si>
    <t>students</t>
  </si>
  <si>
    <t>sch_ld_sf</t>
  </si>
  <si>
    <t>retention</t>
  </si>
  <si>
    <t>sch_de_sf</t>
  </si>
  <si>
    <t>Predicted SCH_DE_FY</t>
  </si>
  <si>
    <t>Predicted SCH_LD_FY</t>
  </si>
  <si>
    <t>Factors tested and excluded from models as not significant:</t>
  </si>
  <si>
    <t>Of all students, the number of unique students (not unique awards) who were awarded endorsements, certificates, and/or degrees. Lagged one year; to estimate current FY year, use prior FY completion rate.</t>
  </si>
  <si>
    <t>Lagged one year; based on calendar year. Use prior calendar year rates for current fiscal year (in January). Unemployment rates for the Southeast region are not seasonally adjusted.</t>
  </si>
  <si>
    <r>
      <t>Proportion Full-time</t>
    </r>
    <r>
      <rPr>
        <b/>
        <vertAlign val="superscript"/>
        <sz val="11"/>
        <color theme="1"/>
        <rFont val="Calibri"/>
        <family val="2"/>
        <scheme val="minor"/>
      </rPr>
      <t>2</t>
    </r>
  </si>
  <si>
    <r>
      <t>Proportion Continuing/ returning</t>
    </r>
    <r>
      <rPr>
        <b/>
        <vertAlign val="superscript"/>
        <sz val="11"/>
        <color theme="1"/>
        <rFont val="Calibri"/>
        <family val="2"/>
        <scheme val="minor"/>
      </rPr>
      <t>2</t>
    </r>
  </si>
  <si>
    <r>
      <t>Proportion Female</t>
    </r>
    <r>
      <rPr>
        <b/>
        <vertAlign val="superscript"/>
        <sz val="11"/>
        <color theme="1"/>
        <rFont val="Calibri"/>
        <family val="2"/>
        <scheme val="minor"/>
      </rPr>
      <t>2</t>
    </r>
  </si>
  <si>
    <r>
      <t>Proportion Twenties</t>
    </r>
    <r>
      <rPr>
        <b/>
        <vertAlign val="superscript"/>
        <sz val="11"/>
        <color theme="1"/>
        <rFont val="Calibri"/>
        <family val="2"/>
        <scheme val="minor"/>
      </rPr>
      <t>2,3</t>
    </r>
  </si>
  <si>
    <r>
      <t>Proportion Thirties &amp; Forties</t>
    </r>
    <r>
      <rPr>
        <b/>
        <vertAlign val="superscript"/>
        <sz val="11"/>
        <color theme="1"/>
        <rFont val="Calibri"/>
        <family val="2"/>
        <scheme val="minor"/>
      </rPr>
      <t>2,4</t>
    </r>
  </si>
  <si>
    <r>
      <t>Proportion Retained</t>
    </r>
    <r>
      <rPr>
        <b/>
        <vertAlign val="superscript"/>
        <sz val="11"/>
        <color theme="1"/>
        <rFont val="Calibri"/>
        <family val="2"/>
        <scheme val="minor"/>
      </rPr>
      <t>5</t>
    </r>
  </si>
  <si>
    <r>
      <t>Proportion Completion</t>
    </r>
    <r>
      <rPr>
        <b/>
        <vertAlign val="superscript"/>
        <sz val="11"/>
        <color theme="1"/>
        <rFont val="Calibri"/>
        <family val="2"/>
        <scheme val="minor"/>
      </rPr>
      <t>6</t>
    </r>
  </si>
  <si>
    <t>Current FY SCH Projections by Course Level</t>
  </si>
  <si>
    <t>Using Factors Known in January</t>
  </si>
  <si>
    <t>Predicted SCH_UD_FY</t>
  </si>
  <si>
    <t>Predicted SCH_Grad_FY</t>
  </si>
  <si>
    <t>Predicted SCH_Prof_FY</t>
  </si>
  <si>
    <t>nciu_sf</t>
  </si>
  <si>
    <t>Predicted NCIU_FY</t>
  </si>
  <si>
    <t>Regression Models</t>
  </si>
  <si>
    <t>Developmental Education</t>
  </si>
  <si>
    <t>Lower Division</t>
  </si>
  <si>
    <t>Upper Division</t>
  </si>
  <si>
    <t>Graduate</t>
  </si>
  <si>
    <t>Professional</t>
  </si>
  <si>
    <t>Non-credit Instructional Units</t>
  </si>
  <si>
    <r>
      <rPr>
        <sz val="11"/>
        <color theme="1"/>
        <rFont val="Calibri"/>
        <family val="2"/>
        <scheme val="minor"/>
      </rPr>
      <t>SCH_LD_FY(R</t>
    </r>
    <r>
      <rPr>
        <vertAlign val="superscript"/>
        <sz val="11"/>
        <color theme="1"/>
        <rFont val="Calibri"/>
        <family val="2"/>
        <scheme val="minor"/>
      </rPr>
      <t>2</t>
    </r>
    <r>
      <rPr>
        <sz val="11"/>
        <color theme="1"/>
        <rFont val="Calibri"/>
        <family val="2"/>
        <scheme val="minor"/>
      </rPr>
      <t>=.9649)</t>
    </r>
    <r>
      <rPr>
        <sz val="10"/>
        <color theme="1"/>
        <rFont val="Calibri"/>
        <family val="2"/>
        <scheme val="minor"/>
      </rPr>
      <t xml:space="preserve">  = 3296 + 1.266*SCH_LD_summer&amp;fall + 914.9*unemployment</t>
    </r>
  </si>
  <si>
    <r>
      <t>SCH_GRAD_FY(R</t>
    </r>
    <r>
      <rPr>
        <vertAlign val="superscript"/>
        <sz val="10"/>
        <color theme="1"/>
        <rFont val="Calibri"/>
        <family val="2"/>
        <scheme val="minor"/>
      </rPr>
      <t>2</t>
    </r>
    <r>
      <rPr>
        <sz val="10"/>
        <color theme="1"/>
        <rFont val="Calibri"/>
        <family val="2"/>
        <scheme val="minor"/>
      </rPr>
      <t>=.9974) = 1783 + 1.358*SCH_GRAD_summer&amp;fall - 3101*thirties&amp;forties</t>
    </r>
  </si>
  <si>
    <r>
      <t>SCH_PROF_FY(R</t>
    </r>
    <r>
      <rPr>
        <vertAlign val="superscript"/>
        <sz val="11"/>
        <color theme="1"/>
        <rFont val="Calibri"/>
        <family val="2"/>
        <scheme val="minor"/>
      </rPr>
      <t>2</t>
    </r>
    <r>
      <rPr>
        <sz val="11"/>
        <color theme="1"/>
        <rFont val="Calibri"/>
        <family val="2"/>
        <scheme val="minor"/>
      </rPr>
      <t>=.8626)</t>
    </r>
    <r>
      <rPr>
        <sz val="10"/>
        <color theme="1"/>
        <rFont val="Calibri"/>
        <family val="2"/>
        <scheme val="minor"/>
      </rPr>
      <t xml:space="preserve"> = 1427 + 625*unemployment - 1.352*students + 1.523*SCH_PROF_summer&amp;fall</t>
    </r>
  </si>
  <si>
    <r>
      <t xml:space="preserve"> NCIU_FY(R</t>
    </r>
    <r>
      <rPr>
        <vertAlign val="superscript"/>
        <sz val="11"/>
        <color theme="1"/>
        <rFont val="Calibri"/>
        <family val="2"/>
        <scheme val="minor"/>
      </rPr>
      <t>2</t>
    </r>
    <r>
      <rPr>
        <sz val="11"/>
        <color theme="1"/>
        <rFont val="Calibri"/>
        <family val="2"/>
        <scheme val="minor"/>
      </rPr>
      <t>=.9416)</t>
    </r>
    <r>
      <rPr>
        <sz val="10"/>
        <color theme="1"/>
        <rFont val="Calibri"/>
        <family val="2"/>
        <scheme val="minor"/>
      </rPr>
      <t>= 3004 + 1.32*NCIU_summer&amp;fall - 0.608*students</t>
    </r>
  </si>
  <si>
    <r>
      <t>SCH_DE_FY(R</t>
    </r>
    <r>
      <rPr>
        <vertAlign val="superscript"/>
        <sz val="10"/>
        <color theme="1"/>
        <rFont val="Calibri"/>
        <family val="2"/>
        <scheme val="minor"/>
      </rPr>
      <t>2</t>
    </r>
    <r>
      <rPr>
        <sz val="10"/>
        <color theme="1"/>
        <rFont val="Calibri"/>
        <family val="2"/>
        <scheme val="minor"/>
      </rPr>
      <t>=.9576) = 57.53 + 1.307*SCH_DE_summer&amp;fall - 4499*retention + 311.2*unemployment</t>
    </r>
  </si>
  <si>
    <t xml:space="preserve">Parameters </t>
  </si>
  <si>
    <t>Indicates factor that influences prediction by course level, in addition to summer and fall SCH sums.</t>
  </si>
  <si>
    <t>Data source: live.laborstats.alaska.gov/labforce. 2013 rates were averaged over 11 months' of available data when building models.</t>
  </si>
  <si>
    <r>
      <t>SCH_UD_FY(R</t>
    </r>
    <r>
      <rPr>
        <vertAlign val="superscript"/>
        <sz val="10"/>
        <color theme="1"/>
        <rFont val="Calibri"/>
        <family val="2"/>
        <scheme val="minor"/>
      </rPr>
      <t>2</t>
    </r>
    <r>
      <rPr>
        <sz val="10"/>
        <color theme="1"/>
        <rFont val="Calibri"/>
        <family val="2"/>
        <scheme val="minor"/>
      </rPr>
      <t>=.9996) = -5894-2877*continuing + 17745*FT + 1.27038*SCH_UD_summer&amp;fall - 3676*twenties + 8633*female + 12031*completion + 1.25921*HS grads + 67.6831*unemployment</t>
    </r>
  </si>
  <si>
    <t>Developmental Education  SCH</t>
  </si>
  <si>
    <t>Graduate SCH</t>
  </si>
  <si>
    <t>Non-credit Instructional Activity Units</t>
  </si>
  <si>
    <t>Predicted FY 2014  →</t>
  </si>
  <si>
    <t>year</t>
  </si>
  <si>
    <t>predicted</t>
  </si>
  <si>
    <t>actual</t>
  </si>
  <si>
    <t>L95%</t>
  </si>
  <si>
    <t>U95%</t>
  </si>
  <si>
    <t>Predicted</t>
  </si>
  <si>
    <t>Multiple Regression Model Validity and SCH Projections</t>
  </si>
  <si>
    <t>\Strategic Plan\SPBAC\SCH projections\sch projections.sas</t>
  </si>
  <si>
    <t>FY 1998 - FY 2013</t>
  </si>
  <si>
    <t>New Banner-based values can be obtained by running query after the fall semester closing freeze is available.</t>
  </si>
  <si>
    <t>Banner-based data: UA Decision Support Database (DSD), compiled from closing extracts.</t>
  </si>
  <si>
    <t>High School data: http://education.alaska.gov/stats/HSGraduates.</t>
  </si>
  <si>
    <t>Unemployment rates: live.laborstats.alaska.gov/labforce.</t>
  </si>
  <si>
    <t>Query</t>
  </si>
  <si>
    <t>Sources</t>
  </si>
  <si>
    <t>Scope</t>
  </si>
  <si>
    <t>Current FY SCH predictions will update with new values entered in blue shaded cells.</t>
  </si>
  <si>
    <t>Notes 1-8</t>
  </si>
  <si>
    <t>See Parameter notes on "Notes"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</si>
</sst>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theme="1"/>
      <name val="Calibri"/>
      <family val="2"/>
      <scheme val="minor"/>
    </font>
    <font>
      <b/>
      <sz val="11"/>
      <color theme="3"/>
      <name val="Calibri"/>
      <family val="2"/>
      <scheme val="minor"/>
    </font>
    <font>
      <b/>
      <sz val="11"/>
      <color theme="1"/>
      <name val="Calibri"/>
      <family val="2"/>
      <scheme val="minor"/>
    </font>
    <font>
      <b/>
      <vertAlign val="superscript"/>
      <sz val="11"/>
      <color theme="1"/>
      <name val="Calibri"/>
      <family val="2"/>
      <scheme val="minor"/>
    </font>
    <font>
      <sz val="11"/>
      <name val="Calibri"/>
      <family val="2"/>
      <scheme val="minor"/>
    </font>
    <font>
      <b/>
      <sz val="16"/>
      <color theme="1"/>
      <name val="Calibri"/>
      <family val="2"/>
      <scheme val="minor"/>
    </font>
    <font>
      <sz val="10"/>
      <color theme="1"/>
      <name val="Calibri"/>
      <family val="2"/>
      <scheme val="minor"/>
    </font>
    <font>
      <vertAlign val="superscript"/>
      <sz val="11"/>
      <color theme="1"/>
      <name val="Calibri"/>
      <family val="2"/>
      <scheme val="minor"/>
    </font>
    <font>
      <vertAlign val="superscript"/>
      <sz val="10"/>
      <color theme="1"/>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4">
    <xf numFmtId="0" fontId="0" fillId="0" borderId="0" xfId="0"/>
    <xf numFmtId="1" fontId="0" fillId="0" borderId="0" xfId="0" applyNumberFormat="1"/>
    <xf numFmtId="0" fontId="0" fillId="0" borderId="0" xfId="0" applyFill="1"/>
    <xf numFmtId="0" fontId="2" fillId="0" borderId="0" xfId="0" applyFont="1"/>
    <xf numFmtId="0" fontId="2" fillId="0" borderId="0" xfId="0" applyFont="1" applyAlignment="1">
      <alignment wrapText="1"/>
    </xf>
    <xf numFmtId="0" fontId="0" fillId="0" borderId="0" xfId="0" applyAlignment="1">
      <alignment wrapText="1"/>
    </xf>
    <xf numFmtId="164" fontId="0" fillId="0" borderId="0" xfId="0" applyNumberFormat="1"/>
    <xf numFmtId="0" fontId="4" fillId="0" borderId="0" xfId="0" applyFont="1" applyFill="1"/>
    <xf numFmtId="1" fontId="2" fillId="0" borderId="0" xfId="0" applyNumberFormat="1" applyFont="1"/>
    <xf numFmtId="0" fontId="5" fillId="0" borderId="0" xfId="0" applyFont="1"/>
    <xf numFmtId="0" fontId="0" fillId="2" borderId="5" xfId="0" applyFill="1" applyBorder="1"/>
    <xf numFmtId="0" fontId="0" fillId="2" borderId="6" xfId="0" applyFill="1" applyBorder="1"/>
    <xf numFmtId="0" fontId="6" fillId="0" borderId="0" xfId="0" applyFont="1"/>
    <xf numFmtId="0" fontId="9" fillId="0" borderId="0" xfId="0" applyFont="1" applyFill="1" applyAlignment="1">
      <alignment wrapText="1"/>
    </xf>
    <xf numFmtId="0" fontId="4" fillId="0" borderId="0" xfId="0" applyFont="1" applyFill="1" applyBorder="1"/>
    <xf numFmtId="1" fontId="4" fillId="0" borderId="0" xfId="0" applyNumberFormat="1" applyFont="1" applyFill="1"/>
    <xf numFmtId="1" fontId="4" fillId="2" borderId="0" xfId="0" applyNumberFormat="1" applyFont="1" applyFill="1"/>
    <xf numFmtId="1" fontId="4" fillId="2" borderId="1" xfId="0" applyNumberFormat="1" applyFont="1" applyFill="1" applyBorder="1"/>
    <xf numFmtId="0" fontId="4" fillId="2" borderId="2" xfId="0" applyFont="1" applyFill="1" applyBorder="1"/>
    <xf numFmtId="0" fontId="4" fillId="2" borderId="3" xfId="0" applyFont="1" applyFill="1" applyBorder="1"/>
    <xf numFmtId="1" fontId="1" fillId="0" borderId="0" xfId="0" applyNumberFormat="1" applyFont="1" applyFill="1" applyBorder="1"/>
    <xf numFmtId="0" fontId="4" fillId="3" borderId="0" xfId="0" applyFont="1" applyFill="1" applyBorder="1"/>
    <xf numFmtId="0" fontId="4" fillId="3" borderId="0" xfId="0" applyFont="1" applyFill="1"/>
    <xf numFmtId="1" fontId="9" fillId="0" borderId="0" xfId="0" applyNumberFormat="1" applyFont="1" applyFill="1" applyAlignment="1">
      <alignment wrapText="1"/>
    </xf>
    <xf numFmtId="0" fontId="9" fillId="0" borderId="0" xfId="0" applyFont="1" applyFill="1" applyBorder="1" applyAlignment="1">
      <alignment wrapText="1"/>
    </xf>
    <xf numFmtId="0" fontId="4" fillId="0" borderId="0" xfId="0" applyFont="1" applyFill="1" applyAlignment="1">
      <alignment wrapText="1"/>
    </xf>
    <xf numFmtId="1" fontId="4" fillId="2" borderId="4" xfId="0" applyNumberFormat="1" applyFont="1" applyFill="1" applyBorder="1"/>
    <xf numFmtId="0" fontId="0" fillId="3" borderId="0" xfId="0" applyFill="1"/>
    <xf numFmtId="0" fontId="4" fillId="2" borderId="0" xfId="0" applyFont="1" applyFill="1" applyAlignment="1"/>
    <xf numFmtId="49" fontId="0" fillId="0" borderId="0" xfId="0" applyNumberFormat="1" applyAlignment="1"/>
    <xf numFmtId="0" fontId="0" fillId="0" borderId="0" xfId="0" applyNumberFormat="1" applyAlignment="1"/>
    <xf numFmtId="1" fontId="0" fillId="0" borderId="0" xfId="0" applyNumberFormat="1" applyAlignment="1"/>
    <xf numFmtId="0" fontId="4" fillId="2" borderId="0" xfId="0" applyFont="1" applyFill="1" applyBorder="1"/>
    <xf numFmtId="0" fontId="4" fillId="2" borderId="0" xfId="0" applyFont="1" applyFill="1"/>
  </cellXfs>
  <cellStyles count="1">
    <cellStyle name="Normal" xfId="0" builtinId="0"/>
  </cellStyles>
  <dxfs count="30">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Developmental Education SCH</a:t>
            </a:r>
          </a:p>
          <a:p>
            <a:pPr>
              <a:defRPr/>
            </a:pPr>
            <a:r>
              <a:rPr lang="en-US"/>
              <a:t>Predicted vs. Actuals by FY</a:t>
            </a:r>
          </a:p>
        </c:rich>
      </c:tx>
      <c:layout/>
      <c:overlay val="0"/>
    </c:title>
    <c:autoTitleDeleted val="0"/>
    <c:plotArea>
      <c:layout/>
      <c:lineChart>
        <c:grouping val="standard"/>
        <c:varyColors val="0"/>
        <c:ser>
          <c:idx val="1"/>
          <c:order val="0"/>
          <c:tx>
            <c:strRef>
              <c:f>MR_SCH_model_charts!$B$5</c:f>
              <c:strCache>
                <c:ptCount val="1"/>
                <c:pt idx="0">
                  <c:v>Predicted</c:v>
                </c:pt>
              </c:strCache>
            </c:strRef>
          </c:tx>
          <c:spPr>
            <a:ln>
              <a:prstDash val="dash"/>
            </a:ln>
          </c:spPr>
          <c:marker>
            <c:symbol val="none"/>
          </c:marker>
          <c:errBars>
            <c:errDir val="y"/>
            <c:errBarType val="both"/>
            <c:errValType val="stdErr"/>
            <c:noEndCap val="0"/>
            <c:spPr>
              <a:ln>
                <a:solidFill>
                  <a:schemeClr val="accent1"/>
                </a:solidFill>
              </a:ln>
            </c:spPr>
          </c:errBars>
          <c:cat>
            <c:numRef>
              <c:f>MR_SCH_model_charts!$A$6:$A$23</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MR_SCH_model_charts!$B$6:$B$23</c:f>
              <c:numCache>
                <c:formatCode>0</c:formatCode>
                <c:ptCount val="18"/>
                <c:pt idx="2">
                  <c:v>4177.1673843283579</c:v>
                </c:pt>
                <c:pt idx="3">
                  <c:v>3913.9939999999997</c:v>
                </c:pt>
                <c:pt idx="4">
                  <c:v>4407.42268224299</c:v>
                </c:pt>
                <c:pt idx="5">
                  <c:v>4979.9724061054576</c:v>
                </c:pt>
                <c:pt idx="6">
                  <c:v>5263.7312016163332</c:v>
                </c:pt>
                <c:pt idx="7">
                  <c:v>5129.0903070885452</c:v>
                </c:pt>
                <c:pt idx="8">
                  <c:v>4194.4368755846581</c:v>
                </c:pt>
                <c:pt idx="9">
                  <c:v>4103.1002551688034</c:v>
                </c:pt>
                <c:pt idx="10">
                  <c:v>3484.8288582202108</c:v>
                </c:pt>
                <c:pt idx="11">
                  <c:v>4058.9492955692649</c:v>
                </c:pt>
                <c:pt idx="12">
                  <c:v>4319.5065642023337</c:v>
                </c:pt>
                <c:pt idx="13">
                  <c:v>4845.4909838288995</c:v>
                </c:pt>
                <c:pt idx="14">
                  <c:v>4946.5507754226592</c:v>
                </c:pt>
                <c:pt idx="15">
                  <c:v>3782.8479423695276</c:v>
                </c:pt>
                <c:pt idx="16">
                  <c:v>3268.5111938911018</c:v>
                </c:pt>
                <c:pt idx="17">
                  <c:v>3689</c:v>
                </c:pt>
              </c:numCache>
            </c:numRef>
          </c:val>
          <c:smooth val="0"/>
        </c:ser>
        <c:ser>
          <c:idx val="2"/>
          <c:order val="1"/>
          <c:tx>
            <c:strRef>
              <c:f>MR_SCH_model_charts!$C$5</c:f>
              <c:strCache>
                <c:ptCount val="1"/>
                <c:pt idx="0">
                  <c:v>Actual</c:v>
                </c:pt>
              </c:strCache>
            </c:strRef>
          </c:tx>
          <c:spPr>
            <a:ln w="6350">
              <a:solidFill>
                <a:schemeClr val="tx1"/>
              </a:solidFill>
            </a:ln>
          </c:spPr>
          <c:marker>
            <c:symbol val="none"/>
          </c:marker>
          <c:cat>
            <c:numRef>
              <c:f>MR_SCH_model_charts!$A$6:$A$23</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MR_SCH_model_charts!$C$6:$C$23</c:f>
              <c:numCache>
                <c:formatCode>0</c:formatCode>
                <c:ptCount val="18"/>
                <c:pt idx="0">
                  <c:v>3905</c:v>
                </c:pt>
                <c:pt idx="1">
                  <c:v>4415</c:v>
                </c:pt>
                <c:pt idx="2">
                  <c:v>3961</c:v>
                </c:pt>
                <c:pt idx="3">
                  <c:v>4158</c:v>
                </c:pt>
                <c:pt idx="4">
                  <c:v>4470</c:v>
                </c:pt>
                <c:pt idx="5">
                  <c:v>5035</c:v>
                </c:pt>
                <c:pt idx="6">
                  <c:v>5350</c:v>
                </c:pt>
                <c:pt idx="7">
                  <c:v>5023</c:v>
                </c:pt>
                <c:pt idx="8">
                  <c:v>4054</c:v>
                </c:pt>
                <c:pt idx="9">
                  <c:v>3997</c:v>
                </c:pt>
                <c:pt idx="10">
                  <c:v>3471</c:v>
                </c:pt>
                <c:pt idx="11">
                  <c:v>4052</c:v>
                </c:pt>
                <c:pt idx="12">
                  <c:v>4359</c:v>
                </c:pt>
                <c:pt idx="13">
                  <c:v>4889</c:v>
                </c:pt>
                <c:pt idx="14">
                  <c:v>4926</c:v>
                </c:pt>
                <c:pt idx="15">
                  <c:v>3848</c:v>
                </c:pt>
              </c:numCache>
            </c:numRef>
          </c:val>
          <c:smooth val="0"/>
        </c:ser>
        <c:ser>
          <c:idx val="0"/>
          <c:order val="2"/>
          <c:tx>
            <c:strRef>
              <c:f>MR_SCH_model_charts!$D$5</c:f>
              <c:strCache>
                <c:ptCount val="1"/>
                <c:pt idx="0">
                  <c:v>L95%</c:v>
                </c:pt>
              </c:strCache>
            </c:strRef>
          </c:tx>
          <c:marker>
            <c:symbol val="none"/>
          </c:marker>
          <c:cat>
            <c:numRef>
              <c:f>MR_SCH_model_charts!$A$6:$A$23</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MR_SCH_model_charts!$D$6:$D$23</c:f>
              <c:numCache>
                <c:formatCode>General</c:formatCode>
                <c:ptCount val="18"/>
                <c:pt idx="16" formatCode="0">
                  <c:v>3014</c:v>
                </c:pt>
                <c:pt idx="17" formatCode="0">
                  <c:v>3433.779</c:v>
                </c:pt>
              </c:numCache>
            </c:numRef>
          </c:val>
          <c:smooth val="0"/>
        </c:ser>
        <c:ser>
          <c:idx val="3"/>
          <c:order val="3"/>
          <c:tx>
            <c:strRef>
              <c:f>MR_SCH_model_charts!$E$5</c:f>
              <c:strCache>
                <c:ptCount val="1"/>
                <c:pt idx="0">
                  <c:v>U95%</c:v>
                </c:pt>
              </c:strCache>
            </c:strRef>
          </c:tx>
          <c:marker>
            <c:symbol val="none"/>
          </c:marker>
          <c:cat>
            <c:numRef>
              <c:f>MR_SCH_model_charts!$A$6:$A$23</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MR_SCH_model_charts!$E$6:$E$23</c:f>
              <c:numCache>
                <c:formatCode>General</c:formatCode>
                <c:ptCount val="18"/>
                <c:pt idx="16" formatCode="0">
                  <c:v>3525</c:v>
                </c:pt>
                <c:pt idx="17" formatCode="0">
                  <c:v>3944.779</c:v>
                </c:pt>
              </c:numCache>
            </c:numRef>
          </c:val>
          <c:smooth val="0"/>
        </c:ser>
        <c:dLbls>
          <c:showLegendKey val="0"/>
          <c:showVal val="0"/>
          <c:showCatName val="0"/>
          <c:showSerName val="0"/>
          <c:showPercent val="0"/>
          <c:showBubbleSize val="0"/>
        </c:dLbls>
        <c:marker val="1"/>
        <c:smooth val="0"/>
        <c:axId val="414081024"/>
        <c:axId val="414082944"/>
      </c:lineChart>
      <c:catAx>
        <c:axId val="414081024"/>
        <c:scaling>
          <c:orientation val="minMax"/>
        </c:scaling>
        <c:delete val="0"/>
        <c:axPos val="b"/>
        <c:numFmt formatCode="0" sourceLinked="1"/>
        <c:majorTickMark val="none"/>
        <c:minorTickMark val="none"/>
        <c:tickLblPos val="nextTo"/>
        <c:crossAx val="414082944"/>
        <c:crosses val="autoZero"/>
        <c:auto val="1"/>
        <c:lblAlgn val="ctr"/>
        <c:lblOffset val="100"/>
        <c:noMultiLvlLbl val="0"/>
      </c:catAx>
      <c:valAx>
        <c:axId val="414082944"/>
        <c:scaling>
          <c:orientation val="minMax"/>
          <c:min val="2000"/>
        </c:scaling>
        <c:delete val="0"/>
        <c:axPos val="l"/>
        <c:title>
          <c:tx>
            <c:rich>
              <a:bodyPr/>
              <a:lstStyle/>
              <a:p>
                <a:pPr>
                  <a:defRPr/>
                </a:pPr>
                <a:r>
                  <a:rPr lang="en-US" sz="1100"/>
                  <a:t>Developmental Education SCH
</a:t>
                </a:r>
              </a:p>
            </c:rich>
          </c:tx>
          <c:layout/>
          <c:overlay val="0"/>
        </c:title>
        <c:numFmt formatCode="0" sourceLinked="1"/>
        <c:majorTickMark val="none"/>
        <c:minorTickMark val="none"/>
        <c:tickLblPos val="nextTo"/>
        <c:crossAx val="414081024"/>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Lower Division SCH</a:t>
            </a:r>
          </a:p>
          <a:p>
            <a:pPr>
              <a:defRPr/>
            </a:pPr>
            <a:r>
              <a:rPr lang="en-US"/>
              <a:t>Predicted vs. Actuals by FY</a:t>
            </a:r>
          </a:p>
        </c:rich>
      </c:tx>
      <c:layout/>
      <c:overlay val="0"/>
    </c:title>
    <c:autoTitleDeleted val="0"/>
    <c:plotArea>
      <c:layout/>
      <c:lineChart>
        <c:grouping val="standard"/>
        <c:varyColors val="0"/>
        <c:ser>
          <c:idx val="1"/>
          <c:order val="0"/>
          <c:tx>
            <c:strRef>
              <c:f>MR_SCH_model_charts!$B$41</c:f>
              <c:strCache>
                <c:ptCount val="1"/>
                <c:pt idx="0">
                  <c:v>Predicted</c:v>
                </c:pt>
              </c:strCache>
            </c:strRef>
          </c:tx>
          <c:spPr>
            <a:ln>
              <a:prstDash val="dash"/>
            </a:ln>
          </c:spPr>
          <c:marker>
            <c:symbol val="none"/>
          </c:marker>
          <c:errBars>
            <c:errDir val="y"/>
            <c:errBarType val="both"/>
            <c:errValType val="stdErr"/>
            <c:noEndCap val="0"/>
            <c:spPr>
              <a:ln>
                <a:solidFill>
                  <a:schemeClr val="accent1"/>
                </a:solidFill>
              </a:ln>
            </c:spPr>
          </c:errBars>
          <c:cat>
            <c:numRef>
              <c:f>MR_SCH_model_charts!$A$42:$A$59</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MR_SCH_model_charts!$B$42:$B$59</c:f>
              <c:numCache>
                <c:formatCode>0</c:formatCode>
                <c:ptCount val="18"/>
                <c:pt idx="1">
                  <c:v>28838.760000000002</c:v>
                </c:pt>
                <c:pt idx="2">
                  <c:v>27515.661</c:v>
                </c:pt>
                <c:pt idx="3">
                  <c:v>27731.133000000002</c:v>
                </c:pt>
                <c:pt idx="4">
                  <c:v>31205.417999999998</c:v>
                </c:pt>
                <c:pt idx="5">
                  <c:v>32065.246999999999</c:v>
                </c:pt>
                <c:pt idx="6">
                  <c:v>30406.829999999998</c:v>
                </c:pt>
                <c:pt idx="7">
                  <c:v>31303.157999999999</c:v>
                </c:pt>
                <c:pt idx="8">
                  <c:v>29730.952000000001</c:v>
                </c:pt>
                <c:pt idx="9">
                  <c:v>27413.114999999998</c:v>
                </c:pt>
                <c:pt idx="10">
                  <c:v>26441.036</c:v>
                </c:pt>
                <c:pt idx="11">
                  <c:v>27063.022999999997</c:v>
                </c:pt>
                <c:pt idx="12">
                  <c:v>31355.358999999997</c:v>
                </c:pt>
                <c:pt idx="13">
                  <c:v>32916.042000000001</c:v>
                </c:pt>
                <c:pt idx="14">
                  <c:v>33406.235999999997</c:v>
                </c:pt>
                <c:pt idx="15">
                  <c:v>31940.712</c:v>
                </c:pt>
                <c:pt idx="16">
                  <c:v>29953.257999999998</c:v>
                </c:pt>
                <c:pt idx="17">
                  <c:v>29167</c:v>
                </c:pt>
              </c:numCache>
            </c:numRef>
          </c:val>
          <c:smooth val="0"/>
        </c:ser>
        <c:ser>
          <c:idx val="2"/>
          <c:order val="1"/>
          <c:tx>
            <c:strRef>
              <c:f>MR_SCH_model_charts!$C$41</c:f>
              <c:strCache>
                <c:ptCount val="1"/>
                <c:pt idx="0">
                  <c:v>Actual</c:v>
                </c:pt>
              </c:strCache>
            </c:strRef>
          </c:tx>
          <c:spPr>
            <a:ln w="6350">
              <a:solidFill>
                <a:schemeClr val="tx1"/>
              </a:solidFill>
            </a:ln>
          </c:spPr>
          <c:marker>
            <c:symbol val="none"/>
          </c:marker>
          <c:cat>
            <c:numRef>
              <c:f>MR_SCH_model_charts!$A$42:$A$59</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MR_SCH_model_charts!$C$42:$C$59</c:f>
              <c:numCache>
                <c:formatCode>0</c:formatCode>
                <c:ptCount val="18"/>
                <c:pt idx="0">
                  <c:v>31542</c:v>
                </c:pt>
                <c:pt idx="1">
                  <c:v>29309</c:v>
                </c:pt>
                <c:pt idx="2">
                  <c:v>27294.5</c:v>
                </c:pt>
                <c:pt idx="3">
                  <c:v>28244.5</c:v>
                </c:pt>
                <c:pt idx="4">
                  <c:v>30521.5</c:v>
                </c:pt>
                <c:pt idx="5">
                  <c:v>31456.5</c:v>
                </c:pt>
                <c:pt idx="6">
                  <c:v>30476</c:v>
                </c:pt>
                <c:pt idx="7">
                  <c:v>31195</c:v>
                </c:pt>
                <c:pt idx="8">
                  <c:v>29861</c:v>
                </c:pt>
                <c:pt idx="9">
                  <c:v>26556.5</c:v>
                </c:pt>
                <c:pt idx="10">
                  <c:v>26551</c:v>
                </c:pt>
                <c:pt idx="11">
                  <c:v>27234.5</c:v>
                </c:pt>
                <c:pt idx="12">
                  <c:v>31520.5</c:v>
                </c:pt>
                <c:pt idx="13">
                  <c:v>32976</c:v>
                </c:pt>
                <c:pt idx="14">
                  <c:v>33507</c:v>
                </c:pt>
                <c:pt idx="15">
                  <c:v>32625</c:v>
                </c:pt>
              </c:numCache>
            </c:numRef>
          </c:val>
          <c:smooth val="0"/>
        </c:ser>
        <c:ser>
          <c:idx val="0"/>
          <c:order val="2"/>
          <c:tx>
            <c:strRef>
              <c:f>MR_SCH_model_charts!$D$41</c:f>
              <c:strCache>
                <c:ptCount val="1"/>
                <c:pt idx="0">
                  <c:v>L95%</c:v>
                </c:pt>
              </c:strCache>
            </c:strRef>
          </c:tx>
          <c:marker>
            <c:symbol val="none"/>
          </c:marker>
          <c:cat>
            <c:numRef>
              <c:f>MR_SCH_model_charts!$A$42:$A$59</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MR_SCH_model_charts!$D$42:$D$59</c:f>
              <c:numCache>
                <c:formatCode>General</c:formatCode>
                <c:ptCount val="18"/>
                <c:pt idx="16" formatCode="0">
                  <c:v>29026</c:v>
                </c:pt>
                <c:pt idx="17" formatCode="0">
                  <c:v>28239.895389999998</c:v>
                </c:pt>
              </c:numCache>
            </c:numRef>
          </c:val>
          <c:smooth val="0"/>
        </c:ser>
        <c:ser>
          <c:idx val="3"/>
          <c:order val="3"/>
          <c:tx>
            <c:strRef>
              <c:f>MR_SCH_model_charts!$E$41</c:f>
              <c:strCache>
                <c:ptCount val="1"/>
                <c:pt idx="0">
                  <c:v>U95%</c:v>
                </c:pt>
              </c:strCache>
            </c:strRef>
          </c:tx>
          <c:marker>
            <c:symbol val="none"/>
          </c:marker>
          <c:cat>
            <c:numRef>
              <c:f>MR_SCH_model_charts!$A$42:$A$59</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MR_SCH_model_charts!$E$42:$E$59</c:f>
              <c:numCache>
                <c:formatCode>General</c:formatCode>
                <c:ptCount val="18"/>
                <c:pt idx="16" formatCode="0">
                  <c:v>30880</c:v>
                </c:pt>
                <c:pt idx="17" formatCode="0">
                  <c:v>30093.895389999998</c:v>
                </c:pt>
              </c:numCache>
            </c:numRef>
          </c:val>
          <c:smooth val="0"/>
        </c:ser>
        <c:dLbls>
          <c:showLegendKey val="0"/>
          <c:showVal val="0"/>
          <c:showCatName val="0"/>
          <c:showSerName val="0"/>
          <c:showPercent val="0"/>
          <c:showBubbleSize val="0"/>
        </c:dLbls>
        <c:marker val="1"/>
        <c:smooth val="0"/>
        <c:axId val="419948032"/>
        <c:axId val="419949568"/>
      </c:lineChart>
      <c:catAx>
        <c:axId val="419948032"/>
        <c:scaling>
          <c:orientation val="minMax"/>
        </c:scaling>
        <c:delete val="0"/>
        <c:axPos val="b"/>
        <c:numFmt formatCode="General" sourceLinked="1"/>
        <c:majorTickMark val="none"/>
        <c:minorTickMark val="none"/>
        <c:tickLblPos val="nextTo"/>
        <c:crossAx val="419949568"/>
        <c:crosses val="autoZero"/>
        <c:auto val="1"/>
        <c:lblAlgn val="ctr"/>
        <c:lblOffset val="100"/>
        <c:noMultiLvlLbl val="0"/>
      </c:catAx>
      <c:valAx>
        <c:axId val="419949568"/>
        <c:scaling>
          <c:orientation val="minMax"/>
          <c:min val="20000"/>
        </c:scaling>
        <c:delete val="0"/>
        <c:axPos val="l"/>
        <c:title>
          <c:tx>
            <c:rich>
              <a:bodyPr/>
              <a:lstStyle/>
              <a:p>
                <a:pPr>
                  <a:defRPr/>
                </a:pPr>
                <a:r>
                  <a:rPr lang="en-US"/>
                  <a:t>Lower Division SCH</a:t>
                </a:r>
              </a:p>
            </c:rich>
          </c:tx>
          <c:layout/>
          <c:overlay val="0"/>
        </c:title>
        <c:numFmt formatCode="General" sourceLinked="1"/>
        <c:majorTickMark val="none"/>
        <c:minorTickMark val="none"/>
        <c:tickLblPos val="nextTo"/>
        <c:crossAx val="419948032"/>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Upper Division SCH</a:t>
            </a:r>
          </a:p>
          <a:p>
            <a:pPr>
              <a:defRPr/>
            </a:pPr>
            <a:r>
              <a:rPr lang="en-US"/>
              <a:t>Predicted vs. Actuals by FY</a:t>
            </a:r>
          </a:p>
        </c:rich>
      </c:tx>
      <c:layout/>
      <c:overlay val="0"/>
    </c:title>
    <c:autoTitleDeleted val="0"/>
    <c:plotArea>
      <c:layout>
        <c:manualLayout>
          <c:layoutTarget val="inner"/>
          <c:xMode val="edge"/>
          <c:yMode val="edge"/>
          <c:x val="0.14588329250319909"/>
          <c:y val="0.19445209376150385"/>
          <c:w val="0.84352343117646333"/>
          <c:h val="0.5294156877931242"/>
        </c:manualLayout>
      </c:layout>
      <c:lineChart>
        <c:grouping val="standard"/>
        <c:varyColors val="0"/>
        <c:ser>
          <c:idx val="1"/>
          <c:order val="0"/>
          <c:tx>
            <c:strRef>
              <c:f>MR_SCH_model_charts!$B$78</c:f>
              <c:strCache>
                <c:ptCount val="1"/>
                <c:pt idx="0">
                  <c:v>Predicted</c:v>
                </c:pt>
              </c:strCache>
            </c:strRef>
          </c:tx>
          <c:spPr>
            <a:ln>
              <a:prstDash val="dash"/>
            </a:ln>
          </c:spPr>
          <c:marker>
            <c:symbol val="none"/>
          </c:marker>
          <c:errBars>
            <c:errDir val="y"/>
            <c:errBarType val="both"/>
            <c:errValType val="stdErr"/>
            <c:noEndCap val="0"/>
            <c:spPr>
              <a:ln>
                <a:solidFill>
                  <a:schemeClr val="accent1"/>
                </a:solidFill>
              </a:ln>
            </c:spPr>
          </c:errBars>
          <c:cat>
            <c:numRef>
              <c:f>MR_SCH_model_charts!$A$79:$A$96</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MR_SCH_model_charts!$B$79:$B$96</c:f>
              <c:numCache>
                <c:formatCode>0</c:formatCode>
                <c:ptCount val="18"/>
                <c:pt idx="1">
                  <c:v>8673.3871212707581</c:v>
                </c:pt>
                <c:pt idx="2">
                  <c:v>8236.385589482903</c:v>
                </c:pt>
                <c:pt idx="3">
                  <c:v>7099.3657156684876</c:v>
                </c:pt>
                <c:pt idx="4">
                  <c:v>7261.2489114851251</c:v>
                </c:pt>
                <c:pt idx="5">
                  <c:v>8184.5452524099765</c:v>
                </c:pt>
                <c:pt idx="6">
                  <c:v>7979.7069793660721</c:v>
                </c:pt>
                <c:pt idx="7">
                  <c:v>9313.4096889630146</c:v>
                </c:pt>
                <c:pt idx="8">
                  <c:v>9379.8951792223943</c:v>
                </c:pt>
                <c:pt idx="9">
                  <c:v>9339.3734261749578</c:v>
                </c:pt>
                <c:pt idx="10">
                  <c:v>8868.8639415659381</c:v>
                </c:pt>
                <c:pt idx="11">
                  <c:v>8309.1765533574107</c:v>
                </c:pt>
                <c:pt idx="12">
                  <c:v>8655.7397387304027</c:v>
                </c:pt>
                <c:pt idx="13">
                  <c:v>9479.1248231565387</c:v>
                </c:pt>
                <c:pt idx="14">
                  <c:v>9661.4842907419461</c:v>
                </c:pt>
                <c:pt idx="15">
                  <c:v>10237.177848133835</c:v>
                </c:pt>
                <c:pt idx="16">
                  <c:v>10905.677350970855</c:v>
                </c:pt>
                <c:pt idx="17">
                  <c:v>10854</c:v>
                </c:pt>
              </c:numCache>
            </c:numRef>
          </c:val>
          <c:smooth val="0"/>
        </c:ser>
        <c:ser>
          <c:idx val="2"/>
          <c:order val="1"/>
          <c:tx>
            <c:strRef>
              <c:f>MR_SCH_model_charts!$C$78</c:f>
              <c:strCache>
                <c:ptCount val="1"/>
                <c:pt idx="0">
                  <c:v>Actual</c:v>
                </c:pt>
              </c:strCache>
            </c:strRef>
          </c:tx>
          <c:spPr>
            <a:ln w="6350">
              <a:solidFill>
                <a:schemeClr val="tx1"/>
              </a:solidFill>
            </a:ln>
          </c:spPr>
          <c:marker>
            <c:symbol val="none"/>
          </c:marker>
          <c:cat>
            <c:numRef>
              <c:f>MR_SCH_model_charts!$A$79:$A$96</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MR_SCH_model_charts!$C$79:$C$96</c:f>
              <c:numCache>
                <c:formatCode>General</c:formatCode>
                <c:ptCount val="18"/>
                <c:pt idx="0">
                  <c:v>9765</c:v>
                </c:pt>
                <c:pt idx="1">
                  <c:v>8694</c:v>
                </c:pt>
                <c:pt idx="2">
                  <c:v>8234</c:v>
                </c:pt>
                <c:pt idx="3">
                  <c:v>7128</c:v>
                </c:pt>
                <c:pt idx="4">
                  <c:v>7256</c:v>
                </c:pt>
                <c:pt idx="5">
                  <c:v>8151</c:v>
                </c:pt>
                <c:pt idx="6">
                  <c:v>7960</c:v>
                </c:pt>
                <c:pt idx="7">
                  <c:v>9323.5</c:v>
                </c:pt>
                <c:pt idx="8">
                  <c:v>9400</c:v>
                </c:pt>
                <c:pt idx="9">
                  <c:v>9345</c:v>
                </c:pt>
                <c:pt idx="10">
                  <c:v>8847</c:v>
                </c:pt>
                <c:pt idx="11">
                  <c:v>8312</c:v>
                </c:pt>
                <c:pt idx="12">
                  <c:v>8656</c:v>
                </c:pt>
                <c:pt idx="13">
                  <c:v>9522</c:v>
                </c:pt>
                <c:pt idx="14">
                  <c:v>9637</c:v>
                </c:pt>
                <c:pt idx="15">
                  <c:v>10223</c:v>
                </c:pt>
              </c:numCache>
            </c:numRef>
          </c:val>
          <c:smooth val="0"/>
        </c:ser>
        <c:ser>
          <c:idx val="0"/>
          <c:order val="2"/>
          <c:tx>
            <c:strRef>
              <c:f>MR_SCH_model_charts!$D$78</c:f>
              <c:strCache>
                <c:ptCount val="1"/>
                <c:pt idx="0">
                  <c:v>L95%</c:v>
                </c:pt>
              </c:strCache>
            </c:strRef>
          </c:tx>
          <c:marker>
            <c:symbol val="none"/>
          </c:marker>
          <c:cat>
            <c:numRef>
              <c:f>MR_SCH_model_charts!$A$79:$A$96</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MR_SCH_model_charts!$D$79:$D$96</c:f>
              <c:numCache>
                <c:formatCode>General</c:formatCode>
                <c:ptCount val="18"/>
                <c:pt idx="16">
                  <c:v>10842</c:v>
                </c:pt>
                <c:pt idx="17">
                  <c:v>10789</c:v>
                </c:pt>
              </c:numCache>
            </c:numRef>
          </c:val>
          <c:smooth val="0"/>
        </c:ser>
        <c:ser>
          <c:idx val="3"/>
          <c:order val="3"/>
          <c:tx>
            <c:strRef>
              <c:f>MR_SCH_model_charts!$E$78</c:f>
              <c:strCache>
                <c:ptCount val="1"/>
                <c:pt idx="0">
                  <c:v>U95%</c:v>
                </c:pt>
              </c:strCache>
            </c:strRef>
          </c:tx>
          <c:marker>
            <c:symbol val="none"/>
          </c:marker>
          <c:cat>
            <c:numRef>
              <c:f>MR_SCH_model_charts!$A$79:$A$96</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MR_SCH_model_charts!$E$79:$E$96</c:f>
              <c:numCache>
                <c:formatCode>General</c:formatCode>
                <c:ptCount val="18"/>
                <c:pt idx="16">
                  <c:v>10971</c:v>
                </c:pt>
                <c:pt idx="17">
                  <c:v>10919</c:v>
                </c:pt>
              </c:numCache>
            </c:numRef>
          </c:val>
          <c:smooth val="0"/>
        </c:ser>
        <c:dLbls>
          <c:showLegendKey val="0"/>
          <c:showVal val="0"/>
          <c:showCatName val="0"/>
          <c:showSerName val="0"/>
          <c:showPercent val="0"/>
          <c:showBubbleSize val="0"/>
        </c:dLbls>
        <c:marker val="1"/>
        <c:smooth val="0"/>
        <c:axId val="420065280"/>
        <c:axId val="420066816"/>
      </c:lineChart>
      <c:catAx>
        <c:axId val="420065280"/>
        <c:scaling>
          <c:orientation val="minMax"/>
        </c:scaling>
        <c:delete val="0"/>
        <c:axPos val="b"/>
        <c:numFmt formatCode="General" sourceLinked="1"/>
        <c:majorTickMark val="none"/>
        <c:minorTickMark val="none"/>
        <c:tickLblPos val="nextTo"/>
        <c:crossAx val="420066816"/>
        <c:crosses val="autoZero"/>
        <c:auto val="1"/>
        <c:lblAlgn val="ctr"/>
        <c:lblOffset val="100"/>
        <c:noMultiLvlLbl val="0"/>
      </c:catAx>
      <c:valAx>
        <c:axId val="420066816"/>
        <c:scaling>
          <c:orientation val="minMax"/>
          <c:min val="6000"/>
        </c:scaling>
        <c:delete val="0"/>
        <c:axPos val="l"/>
        <c:title>
          <c:tx>
            <c:rich>
              <a:bodyPr/>
              <a:lstStyle/>
              <a:p>
                <a:pPr>
                  <a:defRPr/>
                </a:pPr>
                <a:r>
                  <a:rPr lang="en-US" sz="1100"/>
                  <a:t>Upper Division SCH</a:t>
                </a:r>
              </a:p>
            </c:rich>
          </c:tx>
          <c:layout>
            <c:manualLayout>
              <c:xMode val="edge"/>
              <c:yMode val="edge"/>
              <c:x val="3.745353696093303E-2"/>
              <c:y val="0.35092281004520959"/>
            </c:manualLayout>
          </c:layout>
          <c:overlay val="0"/>
        </c:title>
        <c:numFmt formatCode="General" sourceLinked="1"/>
        <c:majorTickMark val="none"/>
        <c:minorTickMark val="none"/>
        <c:tickLblPos val="nextTo"/>
        <c:crossAx val="420065280"/>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800" b="1" i="0" baseline="0">
                <a:effectLst/>
              </a:rPr>
              <a:t>Graduate SCH</a:t>
            </a:r>
            <a:endParaRPr lang="en-US">
              <a:effectLst/>
            </a:endParaRPr>
          </a:p>
          <a:p>
            <a:pPr>
              <a:defRPr/>
            </a:pPr>
            <a:r>
              <a:rPr lang="en-US" sz="1800" b="1" i="0" baseline="0">
                <a:effectLst/>
              </a:rPr>
              <a:t>Predicted vs. Actuals by FY</a:t>
            </a:r>
            <a:endParaRPr lang="en-US"/>
          </a:p>
        </c:rich>
      </c:tx>
      <c:layout>
        <c:manualLayout>
          <c:xMode val="edge"/>
          <c:yMode val="edge"/>
          <c:x val="0.38634711286089241"/>
          <c:y val="2.7777777777777776E-2"/>
        </c:manualLayout>
      </c:layout>
      <c:overlay val="0"/>
    </c:title>
    <c:autoTitleDeleted val="0"/>
    <c:plotArea>
      <c:layout/>
      <c:lineChart>
        <c:grouping val="standard"/>
        <c:varyColors val="0"/>
        <c:ser>
          <c:idx val="1"/>
          <c:order val="0"/>
          <c:tx>
            <c:strRef>
              <c:f>MR_SCH_model_charts!$B$121</c:f>
              <c:strCache>
                <c:ptCount val="1"/>
                <c:pt idx="0">
                  <c:v>Predicted</c:v>
                </c:pt>
              </c:strCache>
            </c:strRef>
          </c:tx>
          <c:spPr>
            <a:ln>
              <a:prstDash val="dash"/>
            </a:ln>
          </c:spPr>
          <c:marker>
            <c:symbol val="none"/>
          </c:marker>
          <c:errBars>
            <c:errDir val="y"/>
            <c:errBarType val="both"/>
            <c:errValType val="stdErr"/>
            <c:noEndCap val="0"/>
            <c:spPr>
              <a:ln>
                <a:solidFill>
                  <a:schemeClr val="accent1"/>
                </a:solidFill>
              </a:ln>
            </c:spPr>
          </c:errBars>
          <c:cat>
            <c:numRef>
              <c:f>MR_SCH_model_charts!$A$122:$A$139</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MR_SCH_model_charts!$B$122:$B$139</c:f>
              <c:numCache>
                <c:formatCode>0</c:formatCode>
                <c:ptCount val="18"/>
                <c:pt idx="0">
                  <c:v>2625.3360257158329</c:v>
                </c:pt>
                <c:pt idx="1">
                  <c:v>2901.7698535820891</c:v>
                </c:pt>
                <c:pt idx="2">
                  <c:v>3587.2910635452322</c:v>
                </c:pt>
                <c:pt idx="3">
                  <c:v>3595.2727535514018</c:v>
                </c:pt>
                <c:pt idx="4">
                  <c:v>3788.8976335892694</c:v>
                </c:pt>
                <c:pt idx="5">
                  <c:v>4263.8966103105067</c:v>
                </c:pt>
                <c:pt idx="6">
                  <c:v>3388.1095311258277</c:v>
                </c:pt>
                <c:pt idx="7">
                  <c:v>3632.6878263143126</c:v>
                </c:pt>
                <c:pt idx="8">
                  <c:v>3773.6679813582837</c:v>
                </c:pt>
                <c:pt idx="9">
                  <c:v>4280.8259208496729</c:v>
                </c:pt>
                <c:pt idx="10">
                  <c:v>4742.1153940661807</c:v>
                </c:pt>
                <c:pt idx="11">
                  <c:v>5630.2702163424128</c:v>
                </c:pt>
                <c:pt idx="12">
                  <c:v>5997.37955903495</c:v>
                </c:pt>
                <c:pt idx="13">
                  <c:v>6399.0627079560945</c:v>
                </c:pt>
                <c:pt idx="14">
                  <c:v>6976.6183908310659</c:v>
                </c:pt>
                <c:pt idx="15">
                  <c:v>6885.6527040239043</c:v>
                </c:pt>
                <c:pt idx="16">
                  <c:v>5824.3138861580683</c:v>
                </c:pt>
                <c:pt idx="17">
                  <c:v>6066.43</c:v>
                </c:pt>
              </c:numCache>
            </c:numRef>
          </c:val>
          <c:smooth val="0"/>
        </c:ser>
        <c:ser>
          <c:idx val="2"/>
          <c:order val="1"/>
          <c:tx>
            <c:strRef>
              <c:f>MR_SCH_model_charts!$C$121</c:f>
              <c:strCache>
                <c:ptCount val="1"/>
                <c:pt idx="0">
                  <c:v>Actual</c:v>
                </c:pt>
              </c:strCache>
            </c:strRef>
          </c:tx>
          <c:spPr>
            <a:ln w="6350">
              <a:solidFill>
                <a:schemeClr val="tx1"/>
              </a:solidFill>
            </a:ln>
          </c:spPr>
          <c:marker>
            <c:symbol val="none"/>
          </c:marker>
          <c:cat>
            <c:numRef>
              <c:f>MR_SCH_model_charts!$A$122:$A$139</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MR_SCH_model_charts!$C$122:$C$139</c:f>
              <c:numCache>
                <c:formatCode>General</c:formatCode>
                <c:ptCount val="18"/>
                <c:pt idx="0">
                  <c:v>2473</c:v>
                </c:pt>
                <c:pt idx="1">
                  <c:v>2956</c:v>
                </c:pt>
                <c:pt idx="2">
                  <c:v>3523</c:v>
                </c:pt>
                <c:pt idx="3">
                  <c:v>3563</c:v>
                </c:pt>
                <c:pt idx="4">
                  <c:v>3900</c:v>
                </c:pt>
                <c:pt idx="5">
                  <c:v>4309</c:v>
                </c:pt>
                <c:pt idx="6">
                  <c:v>3505</c:v>
                </c:pt>
                <c:pt idx="7">
                  <c:v>3622</c:v>
                </c:pt>
                <c:pt idx="8">
                  <c:v>3765</c:v>
                </c:pt>
                <c:pt idx="9">
                  <c:v>4289</c:v>
                </c:pt>
                <c:pt idx="10">
                  <c:v>4754</c:v>
                </c:pt>
                <c:pt idx="11">
                  <c:v>5577</c:v>
                </c:pt>
                <c:pt idx="12">
                  <c:v>5961</c:v>
                </c:pt>
                <c:pt idx="13">
                  <c:v>6371</c:v>
                </c:pt>
                <c:pt idx="14">
                  <c:v>7067</c:v>
                </c:pt>
                <c:pt idx="15">
                  <c:v>6827</c:v>
                </c:pt>
              </c:numCache>
            </c:numRef>
          </c:val>
          <c:smooth val="0"/>
        </c:ser>
        <c:ser>
          <c:idx val="0"/>
          <c:order val="2"/>
          <c:tx>
            <c:strRef>
              <c:f>MR_SCH_model_charts!$D$121</c:f>
              <c:strCache>
                <c:ptCount val="1"/>
                <c:pt idx="0">
                  <c:v>L95%</c:v>
                </c:pt>
              </c:strCache>
            </c:strRef>
          </c:tx>
          <c:marker>
            <c:symbol val="none"/>
          </c:marker>
          <c:cat>
            <c:numRef>
              <c:f>MR_SCH_model_charts!$A$122:$A$139</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MR_SCH_model_charts!$D$122:$D$139</c:f>
              <c:numCache>
                <c:formatCode>General</c:formatCode>
                <c:ptCount val="18"/>
                <c:pt idx="16">
                  <c:v>5674</c:v>
                </c:pt>
                <c:pt idx="17" formatCode="0">
                  <c:v>5909.4255100000009</c:v>
                </c:pt>
              </c:numCache>
            </c:numRef>
          </c:val>
          <c:smooth val="0"/>
        </c:ser>
        <c:ser>
          <c:idx val="3"/>
          <c:order val="3"/>
          <c:tx>
            <c:strRef>
              <c:f>MR_SCH_model_charts!$E$121</c:f>
              <c:strCache>
                <c:ptCount val="1"/>
                <c:pt idx="0">
                  <c:v>U95%</c:v>
                </c:pt>
              </c:strCache>
            </c:strRef>
          </c:tx>
          <c:marker>
            <c:symbol val="none"/>
          </c:marker>
          <c:cat>
            <c:numRef>
              <c:f>MR_SCH_model_charts!$A$122:$A$139</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MR_SCH_model_charts!$E$122:$E$139</c:f>
              <c:numCache>
                <c:formatCode>General</c:formatCode>
                <c:ptCount val="18"/>
                <c:pt idx="16">
                  <c:v>5974</c:v>
                </c:pt>
                <c:pt idx="17" formatCode="0">
                  <c:v>6223.4255100000009</c:v>
                </c:pt>
              </c:numCache>
            </c:numRef>
          </c:val>
          <c:smooth val="0"/>
        </c:ser>
        <c:dLbls>
          <c:showLegendKey val="0"/>
          <c:showVal val="0"/>
          <c:showCatName val="0"/>
          <c:showSerName val="0"/>
          <c:showPercent val="0"/>
          <c:showBubbleSize val="0"/>
        </c:dLbls>
        <c:marker val="1"/>
        <c:smooth val="0"/>
        <c:axId val="420113408"/>
        <c:axId val="420184832"/>
      </c:lineChart>
      <c:catAx>
        <c:axId val="420113408"/>
        <c:scaling>
          <c:orientation val="minMax"/>
        </c:scaling>
        <c:delete val="0"/>
        <c:axPos val="b"/>
        <c:numFmt formatCode="General" sourceLinked="1"/>
        <c:majorTickMark val="none"/>
        <c:minorTickMark val="none"/>
        <c:tickLblPos val="nextTo"/>
        <c:crossAx val="420184832"/>
        <c:crosses val="autoZero"/>
        <c:auto val="1"/>
        <c:lblAlgn val="ctr"/>
        <c:lblOffset val="100"/>
        <c:noMultiLvlLbl val="0"/>
      </c:catAx>
      <c:valAx>
        <c:axId val="420184832"/>
        <c:scaling>
          <c:orientation val="minMax"/>
          <c:min val="1000"/>
        </c:scaling>
        <c:delete val="0"/>
        <c:axPos val="l"/>
        <c:title>
          <c:tx>
            <c:rich>
              <a:bodyPr/>
              <a:lstStyle/>
              <a:p>
                <a:pPr>
                  <a:defRPr/>
                </a:pPr>
                <a:r>
                  <a:rPr lang="en-US"/>
                  <a:t>Graduate SCH</a:t>
                </a:r>
              </a:p>
            </c:rich>
          </c:tx>
          <c:layout>
            <c:manualLayout>
              <c:xMode val="edge"/>
              <c:yMode val="edge"/>
              <c:x val="4.4444450280231577E-2"/>
              <c:y val="0.41844305730417974"/>
            </c:manualLayout>
          </c:layout>
          <c:overlay val="0"/>
        </c:title>
        <c:numFmt formatCode="0" sourceLinked="1"/>
        <c:majorTickMark val="none"/>
        <c:minorTickMark val="none"/>
        <c:tickLblPos val="nextTo"/>
        <c:crossAx val="420113408"/>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800" b="1" i="0" baseline="0">
                <a:effectLst/>
              </a:rPr>
              <a:t>Professional SCH</a:t>
            </a:r>
            <a:endParaRPr lang="en-US">
              <a:effectLst/>
            </a:endParaRPr>
          </a:p>
          <a:p>
            <a:pPr>
              <a:defRPr/>
            </a:pPr>
            <a:r>
              <a:rPr lang="en-US" sz="1800" b="1" i="0" baseline="0">
                <a:effectLst/>
              </a:rPr>
              <a:t>Predicted vs. Actuals by FY</a:t>
            </a:r>
            <a:endParaRPr lang="en-US">
              <a:effectLst/>
            </a:endParaRPr>
          </a:p>
        </c:rich>
      </c:tx>
      <c:overlay val="0"/>
    </c:title>
    <c:autoTitleDeleted val="0"/>
    <c:plotArea>
      <c:layout>
        <c:manualLayout>
          <c:layoutTarget val="inner"/>
          <c:xMode val="edge"/>
          <c:yMode val="edge"/>
          <c:x val="0.14138509085778833"/>
          <c:y val="0.17605639746944643"/>
          <c:w val="0.84364212934150029"/>
          <c:h val="0.596637673355494"/>
        </c:manualLayout>
      </c:layout>
      <c:lineChart>
        <c:grouping val="standard"/>
        <c:varyColors val="0"/>
        <c:ser>
          <c:idx val="0"/>
          <c:order val="0"/>
          <c:tx>
            <c:strRef>
              <c:f>MR_SCH_model_charts!$B$156</c:f>
              <c:strCache>
                <c:ptCount val="1"/>
                <c:pt idx="0">
                  <c:v>Predicted</c:v>
                </c:pt>
              </c:strCache>
            </c:strRef>
          </c:tx>
          <c:spPr>
            <a:ln>
              <a:prstDash val="dash"/>
            </a:ln>
          </c:spPr>
          <c:marker>
            <c:symbol val="none"/>
          </c:marker>
          <c:errBars>
            <c:errDir val="y"/>
            <c:errBarType val="both"/>
            <c:errValType val="stdErr"/>
            <c:noEndCap val="0"/>
            <c:spPr>
              <a:ln>
                <a:solidFill>
                  <a:schemeClr val="accent1"/>
                </a:solidFill>
              </a:ln>
            </c:spPr>
          </c:errBars>
          <c:cat>
            <c:numRef>
              <c:f>MR_SCH_model_charts!$A$157:$A$174</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MR_SCH_model_charts!$B$157:$B$174</c:f>
              <c:numCache>
                <c:formatCode>0</c:formatCode>
                <c:ptCount val="18"/>
                <c:pt idx="1">
                  <c:v>3558.6951399999994</c:v>
                </c:pt>
                <c:pt idx="2">
                  <c:v>3143.0379399999988</c:v>
                </c:pt>
                <c:pt idx="3">
                  <c:v>3877.9596799999995</c:v>
                </c:pt>
                <c:pt idx="4">
                  <c:v>2853.309819999999</c:v>
                </c:pt>
                <c:pt idx="5">
                  <c:v>5571.0526799999998</c:v>
                </c:pt>
                <c:pt idx="6">
                  <c:v>4404.7568699999993</c:v>
                </c:pt>
                <c:pt idx="7">
                  <c:v>4569.6666999999998</c:v>
                </c:pt>
                <c:pt idx="8">
                  <c:v>4249.4048099999991</c:v>
                </c:pt>
                <c:pt idx="9">
                  <c:v>4358.0572799999991</c:v>
                </c:pt>
                <c:pt idx="10">
                  <c:v>3058.5824199999993</c:v>
                </c:pt>
                <c:pt idx="11">
                  <c:v>3155.6225999999992</c:v>
                </c:pt>
                <c:pt idx="12">
                  <c:v>3719.1224199999988</c:v>
                </c:pt>
                <c:pt idx="13">
                  <c:v>3132.1371299999996</c:v>
                </c:pt>
                <c:pt idx="14">
                  <c:v>2959.80359</c:v>
                </c:pt>
                <c:pt idx="15">
                  <c:v>2922.5844899999997</c:v>
                </c:pt>
                <c:pt idx="16">
                  <c:v>2721.7495799999992</c:v>
                </c:pt>
                <c:pt idx="17">
                  <c:v>2364</c:v>
                </c:pt>
              </c:numCache>
            </c:numRef>
          </c:val>
          <c:smooth val="0"/>
        </c:ser>
        <c:ser>
          <c:idx val="1"/>
          <c:order val="1"/>
          <c:tx>
            <c:strRef>
              <c:f>MR_SCH_model_charts!$C$156</c:f>
              <c:strCache>
                <c:ptCount val="1"/>
                <c:pt idx="0">
                  <c:v>Actual</c:v>
                </c:pt>
              </c:strCache>
            </c:strRef>
          </c:tx>
          <c:spPr>
            <a:ln w="6350">
              <a:solidFill>
                <a:schemeClr val="tx1"/>
              </a:solidFill>
            </a:ln>
          </c:spPr>
          <c:marker>
            <c:symbol val="none"/>
          </c:marker>
          <c:cat>
            <c:numRef>
              <c:f>MR_SCH_model_charts!$A$157:$A$174</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MR_SCH_model_charts!$C$157:$C$174</c:f>
              <c:numCache>
                <c:formatCode>0</c:formatCode>
                <c:ptCount val="18"/>
                <c:pt idx="0">
                  <c:v>3038</c:v>
                </c:pt>
                <c:pt idx="1">
                  <c:v>3428</c:v>
                </c:pt>
                <c:pt idx="2">
                  <c:v>3189.5</c:v>
                </c:pt>
                <c:pt idx="3">
                  <c:v>3711</c:v>
                </c:pt>
                <c:pt idx="4">
                  <c:v>2941.5</c:v>
                </c:pt>
                <c:pt idx="5">
                  <c:v>5921</c:v>
                </c:pt>
                <c:pt idx="6">
                  <c:v>4116</c:v>
                </c:pt>
                <c:pt idx="7">
                  <c:v>4177</c:v>
                </c:pt>
                <c:pt idx="8">
                  <c:v>4744</c:v>
                </c:pt>
                <c:pt idx="9">
                  <c:v>4191</c:v>
                </c:pt>
                <c:pt idx="10">
                  <c:v>3260</c:v>
                </c:pt>
                <c:pt idx="11">
                  <c:v>3184</c:v>
                </c:pt>
                <c:pt idx="12">
                  <c:v>3476</c:v>
                </c:pt>
                <c:pt idx="13">
                  <c:v>3772</c:v>
                </c:pt>
                <c:pt idx="14">
                  <c:v>2949</c:v>
                </c:pt>
                <c:pt idx="15">
                  <c:v>2479</c:v>
                </c:pt>
              </c:numCache>
            </c:numRef>
          </c:val>
          <c:smooth val="0"/>
        </c:ser>
        <c:ser>
          <c:idx val="2"/>
          <c:order val="2"/>
          <c:tx>
            <c:strRef>
              <c:f>MR_SCH_model_charts!$D$156</c:f>
              <c:strCache>
                <c:ptCount val="1"/>
                <c:pt idx="0">
                  <c:v>L95%</c:v>
                </c:pt>
              </c:strCache>
            </c:strRef>
          </c:tx>
          <c:marker>
            <c:symbol val="none"/>
          </c:marker>
          <c:cat>
            <c:numRef>
              <c:f>MR_SCH_model_charts!$A$157:$A$174</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MR_SCH_model_charts!$D$157:$D$174</c:f>
              <c:numCache>
                <c:formatCode>General</c:formatCode>
                <c:ptCount val="18"/>
                <c:pt idx="16">
                  <c:v>2024</c:v>
                </c:pt>
                <c:pt idx="17">
                  <c:v>1667</c:v>
                </c:pt>
              </c:numCache>
            </c:numRef>
          </c:val>
          <c:smooth val="0"/>
        </c:ser>
        <c:ser>
          <c:idx val="3"/>
          <c:order val="3"/>
          <c:tx>
            <c:strRef>
              <c:f>MR_SCH_model_charts!$E$156</c:f>
              <c:strCache>
                <c:ptCount val="1"/>
                <c:pt idx="0">
                  <c:v>U95%</c:v>
                </c:pt>
              </c:strCache>
            </c:strRef>
          </c:tx>
          <c:marker>
            <c:symbol val="none"/>
          </c:marker>
          <c:cat>
            <c:numRef>
              <c:f>MR_SCH_model_charts!$A$157:$A$174</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MR_SCH_model_charts!$E$157:$E$174</c:f>
              <c:numCache>
                <c:formatCode>General</c:formatCode>
                <c:ptCount val="18"/>
                <c:pt idx="16">
                  <c:v>3420</c:v>
                </c:pt>
                <c:pt idx="17">
                  <c:v>3062</c:v>
                </c:pt>
              </c:numCache>
            </c:numRef>
          </c:val>
          <c:smooth val="0"/>
        </c:ser>
        <c:dLbls>
          <c:showLegendKey val="0"/>
          <c:showVal val="0"/>
          <c:showCatName val="0"/>
          <c:showSerName val="0"/>
          <c:showPercent val="0"/>
          <c:showBubbleSize val="0"/>
        </c:dLbls>
        <c:marker val="1"/>
        <c:smooth val="0"/>
        <c:axId val="420296192"/>
        <c:axId val="420297728"/>
      </c:lineChart>
      <c:catAx>
        <c:axId val="420296192"/>
        <c:scaling>
          <c:orientation val="minMax"/>
        </c:scaling>
        <c:delete val="0"/>
        <c:axPos val="b"/>
        <c:numFmt formatCode="0" sourceLinked="1"/>
        <c:majorTickMark val="none"/>
        <c:minorTickMark val="none"/>
        <c:tickLblPos val="nextTo"/>
        <c:crossAx val="420297728"/>
        <c:crosses val="autoZero"/>
        <c:auto val="1"/>
        <c:lblAlgn val="ctr"/>
        <c:lblOffset val="100"/>
        <c:noMultiLvlLbl val="0"/>
      </c:catAx>
      <c:valAx>
        <c:axId val="420297728"/>
        <c:scaling>
          <c:orientation val="minMax"/>
          <c:min val="1000"/>
        </c:scaling>
        <c:delete val="0"/>
        <c:axPos val="l"/>
        <c:title>
          <c:tx>
            <c:rich>
              <a:bodyPr/>
              <a:lstStyle/>
              <a:p>
                <a:pPr>
                  <a:defRPr/>
                </a:pPr>
                <a:r>
                  <a:rPr lang="en-US" sz="1100"/>
                  <a:t>Professional Education SCH</a:t>
                </a:r>
              </a:p>
            </c:rich>
          </c:tx>
          <c:layout>
            <c:manualLayout>
              <c:xMode val="edge"/>
              <c:yMode val="edge"/>
              <c:x val="1.9837692787814137E-2"/>
              <c:y val="0.21061335148671609"/>
            </c:manualLayout>
          </c:layout>
          <c:overlay val="0"/>
        </c:title>
        <c:numFmt formatCode="0" sourceLinked="1"/>
        <c:majorTickMark val="none"/>
        <c:minorTickMark val="none"/>
        <c:tickLblPos val="nextTo"/>
        <c:crossAx val="42029619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800" b="1" i="0" baseline="0">
                <a:effectLst/>
              </a:rPr>
              <a:t>Non-Credit Instructional Units</a:t>
            </a:r>
            <a:endParaRPr lang="en-US">
              <a:effectLst/>
            </a:endParaRPr>
          </a:p>
          <a:p>
            <a:pPr>
              <a:defRPr/>
            </a:pPr>
            <a:r>
              <a:rPr lang="en-US" sz="1800" b="1" i="0" baseline="0">
                <a:effectLst/>
              </a:rPr>
              <a:t>Predicted vs. Actuals by FY</a:t>
            </a:r>
            <a:endParaRPr lang="en-US">
              <a:effectLst/>
            </a:endParaRPr>
          </a:p>
        </c:rich>
      </c:tx>
      <c:overlay val="0"/>
    </c:title>
    <c:autoTitleDeleted val="0"/>
    <c:plotArea>
      <c:layout/>
      <c:lineChart>
        <c:grouping val="standard"/>
        <c:varyColors val="0"/>
        <c:ser>
          <c:idx val="0"/>
          <c:order val="0"/>
          <c:tx>
            <c:strRef>
              <c:f>MR_SCH_model_charts!$B$193</c:f>
              <c:strCache>
                <c:ptCount val="1"/>
                <c:pt idx="0">
                  <c:v>predicted</c:v>
                </c:pt>
              </c:strCache>
            </c:strRef>
          </c:tx>
          <c:spPr>
            <a:ln>
              <a:prstDash val="dash"/>
            </a:ln>
          </c:spPr>
          <c:marker>
            <c:symbol val="none"/>
          </c:marker>
          <c:errBars>
            <c:errDir val="y"/>
            <c:errBarType val="both"/>
            <c:errValType val="stdErr"/>
            <c:noEndCap val="0"/>
            <c:spPr>
              <a:ln>
                <a:solidFill>
                  <a:schemeClr val="accent1"/>
                </a:solidFill>
              </a:ln>
            </c:spPr>
          </c:errBars>
          <c:cat>
            <c:numRef>
              <c:f>MR_SCH_model_charts!$A$194:$A$211</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MR_SCH_model_charts!$B$194:$B$211</c:f>
              <c:numCache>
                <c:formatCode>0</c:formatCode>
                <c:ptCount val="18"/>
                <c:pt idx="0">
                  <c:v>685.64147160000095</c:v>
                </c:pt>
                <c:pt idx="1">
                  <c:v>1219.5530220000014</c:v>
                </c:pt>
                <c:pt idx="2">
                  <c:v>914.79383000000064</c:v>
                </c:pt>
                <c:pt idx="3">
                  <c:v>1217.8951252000008</c:v>
                </c:pt>
                <c:pt idx="4">
                  <c:v>755.2440111599999</c:v>
                </c:pt>
                <c:pt idx="5">
                  <c:v>517.05403100000046</c:v>
                </c:pt>
                <c:pt idx="6">
                  <c:v>1024.1802679999998</c:v>
                </c:pt>
                <c:pt idx="7">
                  <c:v>773.93059519999997</c:v>
                </c:pt>
                <c:pt idx="8">
                  <c:v>919.98842039999977</c:v>
                </c:pt>
                <c:pt idx="9">
                  <c:v>863.94569855999976</c:v>
                </c:pt>
                <c:pt idx="10">
                  <c:v>1172.0213749999998</c:v>
                </c:pt>
                <c:pt idx="11">
                  <c:v>1535.3270880000016</c:v>
                </c:pt>
                <c:pt idx="12">
                  <c:v>1157.8889398400004</c:v>
                </c:pt>
                <c:pt idx="13">
                  <c:v>2931.8268880000023</c:v>
                </c:pt>
                <c:pt idx="14">
                  <c:v>3573.3592619999981</c:v>
                </c:pt>
                <c:pt idx="15">
                  <c:v>3719.7298700000019</c:v>
                </c:pt>
                <c:pt idx="16">
                  <c:v>2606.5681359999976</c:v>
                </c:pt>
                <c:pt idx="17">
                  <c:v>2708</c:v>
                </c:pt>
              </c:numCache>
            </c:numRef>
          </c:val>
          <c:smooth val="0"/>
        </c:ser>
        <c:ser>
          <c:idx val="1"/>
          <c:order val="1"/>
          <c:tx>
            <c:strRef>
              <c:f>MR_SCH_model_charts!$C$193</c:f>
              <c:strCache>
                <c:ptCount val="1"/>
                <c:pt idx="0">
                  <c:v>actual</c:v>
                </c:pt>
              </c:strCache>
            </c:strRef>
          </c:tx>
          <c:spPr>
            <a:ln w="6350">
              <a:solidFill>
                <a:schemeClr val="tx1"/>
              </a:solidFill>
            </a:ln>
          </c:spPr>
          <c:marker>
            <c:symbol val="none"/>
          </c:marker>
          <c:cat>
            <c:numRef>
              <c:f>MR_SCH_model_charts!$A$194:$A$211</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MR_SCH_model_charts!$C$194:$C$211</c:f>
              <c:numCache>
                <c:formatCode>0</c:formatCode>
                <c:ptCount val="18"/>
                <c:pt idx="0">
                  <c:v>725.52999999999759</c:v>
                </c:pt>
                <c:pt idx="1">
                  <c:v>1222.7000000000016</c:v>
                </c:pt>
                <c:pt idx="2">
                  <c:v>956.81000000000097</c:v>
                </c:pt>
                <c:pt idx="3">
                  <c:v>1154.2100000000023</c:v>
                </c:pt>
                <c:pt idx="4">
                  <c:v>659.0030000000022</c:v>
                </c:pt>
                <c:pt idx="5">
                  <c:v>674.7999999999995</c:v>
                </c:pt>
                <c:pt idx="6">
                  <c:v>810.20000000000027</c:v>
                </c:pt>
                <c:pt idx="7">
                  <c:v>680.06000000000097</c:v>
                </c:pt>
                <c:pt idx="8">
                  <c:v>563.52000000000078</c:v>
                </c:pt>
                <c:pt idx="9">
                  <c:v>587.69799999999782</c:v>
                </c:pt>
                <c:pt idx="10">
                  <c:v>1460.2749999999933</c:v>
                </c:pt>
                <c:pt idx="11">
                  <c:v>1603.9999999999782</c:v>
                </c:pt>
                <c:pt idx="12">
                  <c:v>1606.3319999999937</c:v>
                </c:pt>
                <c:pt idx="13">
                  <c:v>3268.5499999999765</c:v>
                </c:pt>
                <c:pt idx="14">
                  <c:v>3765.4499999999866</c:v>
                </c:pt>
                <c:pt idx="15">
                  <c:v>3240.5000000000132</c:v>
                </c:pt>
              </c:numCache>
            </c:numRef>
          </c:val>
          <c:smooth val="0"/>
        </c:ser>
        <c:ser>
          <c:idx val="2"/>
          <c:order val="2"/>
          <c:tx>
            <c:strRef>
              <c:f>MR_SCH_model_charts!$D$193</c:f>
              <c:strCache>
                <c:ptCount val="1"/>
                <c:pt idx="0">
                  <c:v>L95%</c:v>
                </c:pt>
              </c:strCache>
            </c:strRef>
          </c:tx>
          <c:marker>
            <c:symbol val="none"/>
          </c:marker>
          <c:cat>
            <c:numRef>
              <c:f>MR_SCH_model_charts!$A$194:$A$211</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MR_SCH_model_charts!$D$194:$D$211</c:f>
              <c:numCache>
                <c:formatCode>0</c:formatCode>
                <c:ptCount val="18"/>
                <c:pt idx="16" formatCode="General">
                  <c:v>2071</c:v>
                </c:pt>
                <c:pt idx="17" formatCode="General">
                  <c:v>2173</c:v>
                </c:pt>
              </c:numCache>
            </c:numRef>
          </c:val>
          <c:smooth val="0"/>
        </c:ser>
        <c:ser>
          <c:idx val="3"/>
          <c:order val="3"/>
          <c:tx>
            <c:strRef>
              <c:f>MR_SCH_model_charts!$E$193</c:f>
              <c:strCache>
                <c:ptCount val="1"/>
                <c:pt idx="0">
                  <c:v>U95%</c:v>
                </c:pt>
              </c:strCache>
            </c:strRef>
          </c:tx>
          <c:marker>
            <c:symbol val="none"/>
          </c:marker>
          <c:cat>
            <c:numRef>
              <c:f>MR_SCH_model_charts!$A$194:$A$211</c:f>
              <c:numCache>
                <c:formatCode>0</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MR_SCH_model_charts!$E$194:$E$211</c:f>
              <c:numCache>
                <c:formatCode>0</c:formatCode>
                <c:ptCount val="18"/>
                <c:pt idx="16" formatCode="General">
                  <c:v>3141</c:v>
                </c:pt>
                <c:pt idx="17" formatCode="General">
                  <c:v>3243</c:v>
                </c:pt>
              </c:numCache>
            </c:numRef>
          </c:val>
          <c:smooth val="0"/>
        </c:ser>
        <c:dLbls>
          <c:showLegendKey val="0"/>
          <c:showVal val="0"/>
          <c:showCatName val="0"/>
          <c:showSerName val="0"/>
          <c:showPercent val="0"/>
          <c:showBubbleSize val="0"/>
        </c:dLbls>
        <c:marker val="1"/>
        <c:smooth val="0"/>
        <c:axId val="420364288"/>
        <c:axId val="420365824"/>
      </c:lineChart>
      <c:catAx>
        <c:axId val="420364288"/>
        <c:scaling>
          <c:orientation val="minMax"/>
        </c:scaling>
        <c:delete val="0"/>
        <c:axPos val="b"/>
        <c:numFmt formatCode="0" sourceLinked="1"/>
        <c:majorTickMark val="none"/>
        <c:minorTickMark val="none"/>
        <c:tickLblPos val="nextTo"/>
        <c:crossAx val="420365824"/>
        <c:crosses val="autoZero"/>
        <c:auto val="1"/>
        <c:lblAlgn val="ctr"/>
        <c:lblOffset val="100"/>
        <c:noMultiLvlLbl val="0"/>
      </c:catAx>
      <c:valAx>
        <c:axId val="420365824"/>
        <c:scaling>
          <c:orientation val="minMax"/>
        </c:scaling>
        <c:delete val="0"/>
        <c:axPos val="l"/>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100" b="1" i="0" baseline="0">
                    <a:effectLst/>
                  </a:rPr>
                  <a:t>Non-Credit Instructional Units</a:t>
                </a:r>
                <a:endParaRPr lang="en-US" sz="11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sz="1100"/>
              </a:p>
            </c:rich>
          </c:tx>
          <c:overlay val="0"/>
        </c:title>
        <c:numFmt formatCode="0" sourceLinked="1"/>
        <c:majorTickMark val="none"/>
        <c:minorTickMark val="none"/>
        <c:tickLblPos val="nextTo"/>
        <c:crossAx val="420364288"/>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472440</xdr:colOff>
      <xdr:row>2</xdr:row>
      <xdr:rowOff>144780</xdr:rowOff>
    </xdr:from>
    <xdr:to>
      <xdr:col>18</xdr:col>
      <xdr:colOff>541020</xdr:colOff>
      <xdr:row>30</xdr:row>
      <xdr:rowOff>38100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464820</xdr:colOff>
      <xdr:row>39</xdr:row>
      <xdr:rowOff>167640</xdr:rowOff>
    </xdr:from>
    <xdr:to>
      <xdr:col>18</xdr:col>
      <xdr:colOff>518160</xdr:colOff>
      <xdr:row>67</xdr:row>
      <xdr:rowOff>121920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464820</xdr:colOff>
      <xdr:row>75</xdr:row>
      <xdr:rowOff>22860</xdr:rowOff>
    </xdr:from>
    <xdr:to>
      <xdr:col>18</xdr:col>
      <xdr:colOff>525780</xdr:colOff>
      <xdr:row>103</xdr:row>
      <xdr:rowOff>15240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518160</xdr:colOff>
      <xdr:row>119</xdr:row>
      <xdr:rowOff>144780</xdr:rowOff>
    </xdr:from>
    <xdr:to>
      <xdr:col>18</xdr:col>
      <xdr:colOff>167640</xdr:colOff>
      <xdr:row>145</xdr:row>
      <xdr:rowOff>110837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477982</xdr:colOff>
      <xdr:row>154</xdr:row>
      <xdr:rowOff>173182</xdr:rowOff>
    </xdr:from>
    <xdr:to>
      <xdr:col>18</xdr:col>
      <xdr:colOff>145471</xdr:colOff>
      <xdr:row>180</xdr:row>
      <xdr:rowOff>110836</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491837</xdr:colOff>
      <xdr:row>192</xdr:row>
      <xdr:rowOff>20783</xdr:rowOff>
    </xdr:from>
    <xdr:to>
      <xdr:col>18</xdr:col>
      <xdr:colOff>200890</xdr:colOff>
      <xdr:row>218</xdr:row>
      <xdr:rowOff>27709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0.19815</cdr:x>
      <cdr:y>0.13374</cdr:y>
    </cdr:from>
    <cdr:to>
      <cdr:x>0.87372</cdr:x>
      <cdr:y>0.31611</cdr:y>
    </cdr:to>
    <cdr:sp macro="" textlink="">
      <cdr:nvSpPr>
        <cdr:cNvPr id="2" name="TextBox 1"/>
        <cdr:cNvSpPr txBox="1"/>
      </cdr:nvSpPr>
      <cdr:spPr>
        <a:xfrm xmlns:a="http://schemas.openxmlformats.org/drawingml/2006/main">
          <a:off x="1470660" y="670560"/>
          <a:ext cx="501396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0.15001</cdr:x>
      <cdr:y>0.15502</cdr:y>
    </cdr:from>
    <cdr:to>
      <cdr:x>0.97658</cdr:x>
      <cdr:y>0.24012</cdr:y>
    </cdr:to>
    <cdr:sp macro="" textlink="">
      <cdr:nvSpPr>
        <cdr:cNvPr id="3" name="TextBox 2"/>
        <cdr:cNvSpPr txBox="1"/>
      </cdr:nvSpPr>
      <cdr:spPr>
        <a:xfrm xmlns:a="http://schemas.openxmlformats.org/drawingml/2006/main">
          <a:off x="1113905" y="765213"/>
          <a:ext cx="6137564" cy="420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SCH_DE_FY (R</a:t>
          </a:r>
          <a:r>
            <a:rPr lang="en-US" sz="1100" baseline="30000"/>
            <a:t>2</a:t>
          </a:r>
          <a:r>
            <a:rPr lang="en-US" sz="1100"/>
            <a:t>=.9576)</a:t>
          </a:r>
          <a:r>
            <a:rPr lang="en-US" sz="1100" baseline="0"/>
            <a:t> =</a:t>
          </a:r>
          <a:r>
            <a:rPr lang="en-US" sz="1100"/>
            <a:t> 57.53 + 1.307*SCH_DE_summer&amp;fall - 4499*retention + 311.2*unemployment</a:t>
          </a:r>
        </a:p>
      </cdr:txBody>
    </cdr:sp>
  </cdr:relSizeAnchor>
</c:userShapes>
</file>

<file path=xl/drawings/drawing3.xml><?xml version="1.0" encoding="utf-8"?>
<c:userShapes xmlns:c="http://schemas.openxmlformats.org/drawingml/2006/chart">
  <cdr:relSizeAnchor xmlns:cdr="http://schemas.openxmlformats.org/drawingml/2006/chartDrawing">
    <cdr:from>
      <cdr:x>0.1749</cdr:x>
      <cdr:y>0.13489</cdr:y>
    </cdr:from>
    <cdr:to>
      <cdr:x>0.96324</cdr:x>
      <cdr:y>0.21583</cdr:y>
    </cdr:to>
    <cdr:sp macro="" textlink="">
      <cdr:nvSpPr>
        <cdr:cNvPr id="3" name="TextBox 2"/>
        <cdr:cNvSpPr txBox="1"/>
      </cdr:nvSpPr>
      <cdr:spPr>
        <a:xfrm xmlns:a="http://schemas.openxmlformats.org/drawingml/2006/main">
          <a:off x="1295401" y="684567"/>
          <a:ext cx="5839006" cy="410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SCH_LD_FY (</a:t>
          </a:r>
          <a:r>
            <a:rPr lang="en-US" sz="1100" baseline="0">
              <a:effectLst/>
              <a:latin typeface="+mn-lt"/>
              <a:ea typeface="+mn-ea"/>
              <a:cs typeface="+mn-cs"/>
            </a:rPr>
            <a:t>R</a:t>
          </a:r>
          <a:r>
            <a:rPr lang="en-US" sz="1100" baseline="30000">
              <a:effectLst/>
              <a:latin typeface="+mn-lt"/>
              <a:ea typeface="+mn-ea"/>
              <a:cs typeface="+mn-cs"/>
            </a:rPr>
            <a:t>2</a:t>
          </a:r>
          <a:r>
            <a:rPr lang="en-US" sz="1100">
              <a:effectLst/>
              <a:latin typeface="+mn-lt"/>
              <a:ea typeface="+mn-ea"/>
              <a:cs typeface="+mn-cs"/>
            </a:rPr>
            <a:t>=.9649)</a:t>
          </a:r>
          <a:r>
            <a:rPr lang="en-US" sz="1100" baseline="0">
              <a:effectLst/>
              <a:latin typeface="+mn-lt"/>
              <a:ea typeface="+mn-ea"/>
              <a:cs typeface="+mn-cs"/>
            </a:rPr>
            <a:t> =</a:t>
          </a:r>
          <a:r>
            <a:rPr lang="en-US" sz="1100">
              <a:effectLst/>
              <a:latin typeface="+mn-lt"/>
              <a:ea typeface="+mn-ea"/>
              <a:cs typeface="+mn-cs"/>
            </a:rPr>
            <a:t>  3296 + 1.266*SCH_LD_summer&amp;fall + 914.9*unemployment</a:t>
          </a:r>
          <a:endParaRPr lang="en-US">
            <a:effectLst/>
          </a:endParaRPr>
        </a:p>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0.30508</cdr:x>
      <cdr:y>0.12568</cdr:y>
    </cdr:from>
    <cdr:to>
      <cdr:x>0.88665</cdr:x>
      <cdr:y>0.34426</cdr:y>
    </cdr:to>
    <cdr:sp macro="" textlink="">
      <cdr:nvSpPr>
        <cdr:cNvPr id="2" name="TextBox 1"/>
        <cdr:cNvSpPr txBox="1"/>
      </cdr:nvSpPr>
      <cdr:spPr>
        <a:xfrm xmlns:a="http://schemas.openxmlformats.org/drawingml/2006/main">
          <a:off x="2194560" y="525780"/>
          <a:ext cx="418338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0.16334</cdr:x>
      <cdr:y>0.20036</cdr:y>
    </cdr:from>
    <cdr:to>
      <cdr:x>0.94656</cdr:x>
      <cdr:y>0.30601</cdr:y>
    </cdr:to>
    <cdr:sp macro="" textlink="">
      <cdr:nvSpPr>
        <cdr:cNvPr id="3" name="TextBox 2"/>
        <cdr:cNvSpPr txBox="1"/>
      </cdr:nvSpPr>
      <cdr:spPr>
        <a:xfrm xmlns:a="http://schemas.openxmlformats.org/drawingml/2006/main">
          <a:off x="1211580" y="1008922"/>
          <a:ext cx="5809719" cy="531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SCH_UD_FY (</a:t>
          </a:r>
          <a:r>
            <a:rPr lang="en-US" sz="1100" baseline="0">
              <a:effectLst/>
              <a:latin typeface="+mn-lt"/>
              <a:ea typeface="+mn-ea"/>
              <a:cs typeface="+mn-cs"/>
            </a:rPr>
            <a:t>R</a:t>
          </a:r>
          <a:r>
            <a:rPr lang="en-US" sz="1100" baseline="30000">
              <a:effectLst/>
              <a:latin typeface="+mn-lt"/>
              <a:ea typeface="+mn-ea"/>
              <a:cs typeface="+mn-cs"/>
            </a:rPr>
            <a:t>2</a:t>
          </a:r>
          <a:r>
            <a:rPr lang="en-US" sz="1100">
              <a:effectLst/>
              <a:latin typeface="+mn-lt"/>
              <a:ea typeface="+mn-ea"/>
              <a:cs typeface="+mn-cs"/>
            </a:rPr>
            <a:t>=.9996)</a:t>
          </a:r>
          <a:r>
            <a:rPr lang="en-US" sz="1100" baseline="0">
              <a:effectLst/>
              <a:latin typeface="+mn-lt"/>
              <a:ea typeface="+mn-ea"/>
              <a:cs typeface="+mn-cs"/>
            </a:rPr>
            <a:t> </a:t>
          </a:r>
          <a:r>
            <a:rPr lang="en-US" sz="1100">
              <a:effectLst/>
              <a:latin typeface="+mn-lt"/>
              <a:ea typeface="+mn-ea"/>
              <a:cs typeface="+mn-cs"/>
            </a:rPr>
            <a:t>= -6183-3460*continuing + 17988*FT + 1.283*SCH_UD_summer&amp;fall - 2542*twenties + 8774*female + 11663*completion + 1.196*HS grads + 92.51 unemployment</a:t>
          </a:r>
          <a:endParaRPr lang="en-US">
            <a:effectLst/>
          </a:endParaRPr>
        </a:p>
        <a:p xmlns:a="http://schemas.openxmlformats.org/drawingml/2006/main">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0.19574</cdr:x>
      <cdr:y>0.17675</cdr:y>
    </cdr:from>
    <cdr:to>
      <cdr:x>0.93797</cdr:x>
      <cdr:y>0.26688</cdr:y>
    </cdr:to>
    <cdr:sp macro="" textlink="">
      <cdr:nvSpPr>
        <cdr:cNvPr id="2" name="TextBox 1"/>
        <cdr:cNvSpPr txBox="1"/>
      </cdr:nvSpPr>
      <cdr:spPr>
        <a:xfrm xmlns:a="http://schemas.openxmlformats.org/drawingml/2006/main">
          <a:off x="1490749" y="821676"/>
          <a:ext cx="5652655" cy="419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SCH_GRAD_FY (</a:t>
          </a:r>
          <a:r>
            <a:rPr lang="en-US" sz="1100" baseline="0">
              <a:effectLst/>
              <a:latin typeface="+mn-lt"/>
              <a:ea typeface="+mn-ea"/>
              <a:cs typeface="+mn-cs"/>
            </a:rPr>
            <a:t>R</a:t>
          </a:r>
          <a:r>
            <a:rPr lang="en-US" sz="1100" baseline="30000">
              <a:effectLst/>
              <a:latin typeface="+mn-lt"/>
              <a:ea typeface="+mn-ea"/>
              <a:cs typeface="+mn-cs"/>
            </a:rPr>
            <a:t>2</a:t>
          </a:r>
          <a:r>
            <a:rPr lang="en-US" sz="1100">
              <a:effectLst/>
              <a:latin typeface="+mn-lt"/>
              <a:ea typeface="+mn-ea"/>
              <a:cs typeface="+mn-cs"/>
            </a:rPr>
            <a:t>=.9974) = 1783 + 1.358*SCH_GRAD_summer&amp;fall - 3101*thirties&amp;forties</a:t>
          </a:r>
          <a:endParaRPr lang="en-US">
            <a:effectLst/>
          </a:endParaRPr>
        </a:p>
        <a:p xmlns:a="http://schemas.openxmlformats.org/drawingml/2006/main">
          <a:endParaRPr 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0.15699</cdr:x>
      <cdr:y>0.18493</cdr:y>
    </cdr:from>
    <cdr:to>
      <cdr:x>0.9873</cdr:x>
      <cdr:y>0.26987</cdr:y>
    </cdr:to>
    <cdr:sp macro="" textlink="">
      <cdr:nvSpPr>
        <cdr:cNvPr id="2" name="TextBox 1"/>
        <cdr:cNvSpPr txBox="1"/>
      </cdr:nvSpPr>
      <cdr:spPr>
        <a:xfrm xmlns:a="http://schemas.openxmlformats.org/drawingml/2006/main">
          <a:off x="1198418" y="854474"/>
          <a:ext cx="6338453" cy="392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SCH_PROF_FY (</a:t>
          </a:r>
          <a:r>
            <a:rPr lang="en-US" sz="1100" baseline="0">
              <a:effectLst/>
              <a:latin typeface="+mn-lt"/>
              <a:ea typeface="+mn-ea"/>
              <a:cs typeface="+mn-cs"/>
            </a:rPr>
            <a:t>R</a:t>
          </a:r>
          <a:r>
            <a:rPr lang="en-US" sz="1100" baseline="30000">
              <a:effectLst/>
              <a:latin typeface="+mn-lt"/>
              <a:ea typeface="+mn-ea"/>
              <a:cs typeface="+mn-cs"/>
            </a:rPr>
            <a:t>2</a:t>
          </a:r>
          <a:r>
            <a:rPr lang="en-US" sz="1100">
              <a:effectLst/>
              <a:latin typeface="+mn-lt"/>
              <a:ea typeface="+mn-ea"/>
              <a:cs typeface="+mn-cs"/>
            </a:rPr>
            <a:t>=.8626)</a:t>
          </a:r>
          <a:r>
            <a:rPr lang="en-US" sz="1100" baseline="0">
              <a:effectLst/>
              <a:latin typeface="+mn-lt"/>
              <a:ea typeface="+mn-ea"/>
              <a:cs typeface="+mn-cs"/>
            </a:rPr>
            <a:t> =</a:t>
          </a:r>
          <a:r>
            <a:rPr lang="en-US" sz="1100">
              <a:effectLst/>
              <a:latin typeface="+mn-lt"/>
              <a:ea typeface="+mn-ea"/>
              <a:cs typeface="+mn-cs"/>
            </a:rPr>
            <a:t> </a:t>
          </a:r>
          <a:r>
            <a:rPr lang="en-US" sz="1100" baseline="0">
              <a:effectLst/>
              <a:latin typeface="+mn-lt"/>
              <a:ea typeface="+mn-ea"/>
              <a:cs typeface="+mn-cs"/>
            </a:rPr>
            <a:t>1427 + 625*unemployment - 1.352*students + 1.523*SCH_PROF_summer&amp;fall</a:t>
          </a:r>
          <a:endParaRPr lang="en-US">
            <a:effectLst/>
          </a:endParaRPr>
        </a:p>
        <a:p xmlns:a="http://schemas.openxmlformats.org/drawingml/2006/main">
          <a:endParaRPr lang="en-US" sz="1100"/>
        </a:p>
      </cdr:txBody>
    </cdr:sp>
  </cdr:relSizeAnchor>
</c:userShapes>
</file>

<file path=xl/drawings/drawing7.xml><?xml version="1.0" encoding="utf-8"?>
<c:userShapes xmlns:c="http://schemas.openxmlformats.org/drawingml/2006/chart">
  <cdr:relSizeAnchor xmlns:cdr="http://schemas.openxmlformats.org/drawingml/2006/chartDrawing">
    <cdr:from>
      <cdr:x>0.16432</cdr:x>
      <cdr:y>0.18305</cdr:y>
    </cdr:from>
    <cdr:to>
      <cdr:x>0.94378</cdr:x>
      <cdr:y>0.28983</cdr:y>
    </cdr:to>
    <cdr:sp macro="" textlink="">
      <cdr:nvSpPr>
        <cdr:cNvPr id="2" name="TextBox 1"/>
        <cdr:cNvSpPr txBox="1"/>
      </cdr:nvSpPr>
      <cdr:spPr>
        <a:xfrm xmlns:a="http://schemas.openxmlformats.org/drawingml/2006/main">
          <a:off x="1052945" y="748145"/>
          <a:ext cx="4994564" cy="436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NCIU_FY (</a:t>
          </a:r>
          <a:r>
            <a:rPr lang="en-US" sz="1100" baseline="0">
              <a:effectLst/>
              <a:latin typeface="+mn-lt"/>
              <a:ea typeface="+mn-ea"/>
              <a:cs typeface="+mn-cs"/>
            </a:rPr>
            <a:t>R</a:t>
          </a:r>
          <a:r>
            <a:rPr lang="en-US" sz="1100" baseline="30000">
              <a:effectLst/>
              <a:latin typeface="+mn-lt"/>
              <a:ea typeface="+mn-ea"/>
              <a:cs typeface="+mn-cs"/>
            </a:rPr>
            <a:t>2</a:t>
          </a:r>
          <a:r>
            <a:rPr lang="en-US" sz="1100">
              <a:effectLst/>
              <a:latin typeface="+mn-lt"/>
              <a:ea typeface="+mn-ea"/>
              <a:cs typeface="+mn-cs"/>
            </a:rPr>
            <a:t>=.9416)</a:t>
          </a:r>
          <a:r>
            <a:rPr lang="en-US" sz="1100" baseline="0">
              <a:effectLst/>
              <a:latin typeface="+mn-lt"/>
              <a:ea typeface="+mn-ea"/>
              <a:cs typeface="+mn-cs"/>
            </a:rPr>
            <a:t> =</a:t>
          </a:r>
          <a:r>
            <a:rPr lang="en-US" sz="1100">
              <a:effectLst/>
              <a:latin typeface="+mn-lt"/>
              <a:ea typeface="+mn-ea"/>
              <a:cs typeface="+mn-cs"/>
            </a:rPr>
            <a:t> NCIU_FY = 3004 + 1.32*NCIU_summer&amp;fall - 0.608*students</a:t>
          </a:r>
          <a:endParaRPr lang="en-US">
            <a:effectLst/>
          </a:endParaRPr>
        </a:p>
        <a:p xmlns:a="http://schemas.openxmlformats.org/drawingml/2006/main">
          <a:endParaRPr lang="en-US" sz="1100"/>
        </a:p>
      </cdr:txBody>
    </cdr:sp>
  </cdr:relSizeAnchor>
</c:userShapes>
</file>

<file path=xl/tables/table1.xml><?xml version="1.0" encoding="utf-8"?>
<table xmlns="http://schemas.openxmlformats.org/spreadsheetml/2006/main" id="1" name="Table1" displayName="Table1" ref="A5:C23" totalsRowShown="0" headerRowDxfId="29" dataDxfId="28">
  <autoFilter ref="A5:C23"/>
  <tableColumns count="3">
    <tableColumn id="1" name="year" dataDxfId="27"/>
    <tableColumn id="2" name="Predicted" dataDxfId="26"/>
    <tableColumn id="3" name="Actual" dataDxfId="25"/>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41:C59" totalsRowShown="0" headerRowDxfId="24" dataDxfId="23">
  <autoFilter ref="A41:C59"/>
  <tableColumns count="3">
    <tableColumn id="1" name="year" dataDxfId="22"/>
    <tableColumn id="2" name="Predicted" dataDxfId="21"/>
    <tableColumn id="3" name="Actual" dataDxfId="20"/>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78:C96" totalsRowShown="0" headerRowDxfId="19" dataDxfId="18">
  <autoFilter ref="A78:C96"/>
  <tableColumns count="3">
    <tableColumn id="1" name="year" dataDxfId="17"/>
    <tableColumn id="2" name="Predicted" dataDxfId="16"/>
    <tableColumn id="3" name="Actual" dataDxfId="15"/>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21:C139" totalsRowShown="0" headerRowDxfId="14" dataDxfId="13">
  <autoFilter ref="A121:C139"/>
  <tableColumns count="3">
    <tableColumn id="1" name="year" dataDxfId="12"/>
    <tableColumn id="2" name="Predicted" dataDxfId="11"/>
    <tableColumn id="3" name="Actual" dataDxfId="10"/>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A156:C174" totalsRowShown="0" headerRowDxfId="9" dataDxfId="8">
  <autoFilter ref="A156:C174"/>
  <tableColumns count="3">
    <tableColumn id="1" name="year" dataDxfId="7"/>
    <tableColumn id="2" name="Predicted" dataDxfId="6"/>
    <tableColumn id="3" name="Actual" dataDxfId="5"/>
  </tableColumns>
  <tableStyleInfo name="TableStyleMedium2" showFirstColumn="0" showLastColumn="0" showRowStripes="1" showColumnStripes="0"/>
</table>
</file>

<file path=xl/tables/table6.xml><?xml version="1.0" encoding="utf-8"?>
<table xmlns="http://schemas.openxmlformats.org/spreadsheetml/2006/main" id="7" name="Table7" displayName="Table7" ref="A193:C211" totalsRowShown="0" headerRowDxfId="4" dataDxfId="3">
  <autoFilter ref="A193:C211"/>
  <tableColumns count="3">
    <tableColumn id="1" name="year" dataDxfId="2"/>
    <tableColumn id="2" name="predicted" dataDxfId="1"/>
    <tableColumn id="3" name="actu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1.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7" workbookViewId="0"/>
  </sheetViews>
  <sheetFormatPr defaultRowHeight="14.4" x14ac:dyDescent="0.3"/>
  <cols>
    <col min="1" max="1" width="17.88671875" customWidth="1"/>
    <col min="2" max="2" width="20.109375" customWidth="1"/>
    <col min="3" max="4" width="19.6640625" customWidth="1"/>
    <col min="5" max="12" width="13.6640625" customWidth="1"/>
    <col min="13" max="13" width="14.44140625" customWidth="1"/>
  </cols>
  <sheetData>
    <row r="1" spans="1:11" ht="21" x14ac:dyDescent="0.4">
      <c r="A1" s="9" t="s">
        <v>57</v>
      </c>
    </row>
    <row r="2" spans="1:11" ht="21" x14ac:dyDescent="0.4">
      <c r="A2" s="9" t="s">
        <v>58</v>
      </c>
    </row>
    <row r="4" spans="1:11" s="7" customFormat="1" x14ac:dyDescent="0.3">
      <c r="A4" s="28" t="s">
        <v>100</v>
      </c>
      <c r="B4" s="16"/>
      <c r="C4" s="32"/>
      <c r="D4" s="33"/>
    </row>
    <row r="5" spans="1:11" s="7" customFormat="1" ht="43.2" x14ac:dyDescent="0.3">
      <c r="A5" s="13"/>
      <c r="B5"/>
      <c r="C5" s="23" t="s">
        <v>80</v>
      </c>
      <c r="D5" s="24" t="s">
        <v>14</v>
      </c>
      <c r="E5" s="13" t="s">
        <v>13</v>
      </c>
      <c r="F5" s="13" t="s">
        <v>81</v>
      </c>
      <c r="G5" s="13" t="s">
        <v>12</v>
      </c>
      <c r="H5" s="13" t="s">
        <v>82</v>
      </c>
      <c r="I5" s="25"/>
    </row>
    <row r="6" spans="1:11" s="7" customFormat="1" x14ac:dyDescent="0.3">
      <c r="B6" s="4" t="s">
        <v>83</v>
      </c>
      <c r="C6" s="20">
        <f>57.53+1.307*C7-4499*B14+311.2*B17</f>
        <v>3268.5111938206001</v>
      </c>
      <c r="D6" s="20">
        <f>3296+1.266*D7+914.9*B17</f>
        <v>29953.257999999998</v>
      </c>
      <c r="E6" s="20">
        <f>-5894-2877*B10 + 17745*B9 + 1.27038*E7 - 3676*B12 + 8633*B11 + 12031*B15 + 1.25921*B16 + 67.6831*B17</f>
        <v>10905.677350912199</v>
      </c>
      <c r="F6" s="20">
        <f xml:space="preserve"> 1783 + 1.35833*F7 - 3101*B13</f>
        <v>5824.3138861339003</v>
      </c>
      <c r="G6" s="20">
        <f xml:space="preserve"> 1427 + 625.02738*B17 - 1.35203*B8 + 1.52268*G7</f>
        <v>2721.7494579999998</v>
      </c>
      <c r="H6" s="20">
        <f xml:space="preserve"> 3004 + 1.31972*H7- 0.60769*B8</f>
        <v>2606.5681360000003</v>
      </c>
    </row>
    <row r="7" spans="1:11" s="7" customFormat="1" ht="16.2" x14ac:dyDescent="0.3">
      <c r="A7" s="4" t="s">
        <v>18</v>
      </c>
      <c r="C7" s="17">
        <v>2149</v>
      </c>
      <c r="D7" s="18">
        <v>16648</v>
      </c>
      <c r="E7" s="18">
        <v>5886</v>
      </c>
      <c r="F7" s="18">
        <v>3883</v>
      </c>
      <c r="G7" s="18">
        <v>1582</v>
      </c>
      <c r="H7" s="19">
        <v>1376.8</v>
      </c>
      <c r="J7"/>
      <c r="K7"/>
    </row>
    <row r="8" spans="1:11" s="7" customFormat="1" ht="16.2" x14ac:dyDescent="0.3">
      <c r="A8" s="4" t="s">
        <v>17</v>
      </c>
      <c r="B8" s="26">
        <v>3644</v>
      </c>
      <c r="C8" s="14"/>
      <c r="H8" s="22"/>
      <c r="J8"/>
      <c r="K8"/>
    </row>
    <row r="9" spans="1:11" s="7" customFormat="1" ht="30.6" x14ac:dyDescent="0.3">
      <c r="A9" s="4" t="s">
        <v>50</v>
      </c>
      <c r="B9" s="10">
        <v>0.24560922060000001</v>
      </c>
      <c r="C9" s="14"/>
      <c r="E9" s="22"/>
      <c r="J9"/>
      <c r="K9"/>
    </row>
    <row r="10" spans="1:11" s="7" customFormat="1" ht="45" x14ac:dyDescent="0.3">
      <c r="A10" s="4" t="s">
        <v>51</v>
      </c>
      <c r="B10" s="10">
        <v>0.72941822170000004</v>
      </c>
      <c r="C10" s="14"/>
      <c r="E10" s="22"/>
      <c r="J10"/>
      <c r="K10"/>
    </row>
    <row r="11" spans="1:11" s="7" customFormat="1" ht="16.2" x14ac:dyDescent="0.3">
      <c r="A11" s="4" t="s">
        <v>52</v>
      </c>
      <c r="B11" s="10">
        <v>0.64983534580000002</v>
      </c>
      <c r="C11" s="14"/>
      <c r="E11" s="22"/>
      <c r="J11"/>
      <c r="K11"/>
    </row>
    <row r="12" spans="1:11" s="7" customFormat="1" ht="30.6" x14ac:dyDescent="0.3">
      <c r="A12" s="4" t="s">
        <v>53</v>
      </c>
      <c r="B12" s="10">
        <v>0.33836443469999999</v>
      </c>
      <c r="C12" s="14"/>
      <c r="E12" s="22"/>
      <c r="J12"/>
      <c r="K12"/>
    </row>
    <row r="13" spans="1:11" s="7" customFormat="1" ht="30.6" x14ac:dyDescent="0.3">
      <c r="A13" s="4" t="s">
        <v>54</v>
      </c>
      <c r="B13" s="10">
        <v>0.39763995610000002</v>
      </c>
      <c r="C13" s="14"/>
      <c r="F13" s="22"/>
      <c r="J13"/>
      <c r="K13"/>
    </row>
    <row r="14" spans="1:11" s="7" customFormat="1" ht="30.6" x14ac:dyDescent="0.3">
      <c r="A14" s="4" t="s">
        <v>55</v>
      </c>
      <c r="B14" s="10">
        <v>0.3325365206</v>
      </c>
      <c r="C14" s="21"/>
      <c r="J14"/>
      <c r="K14"/>
    </row>
    <row r="15" spans="1:11" s="7" customFormat="1" ht="30.6" x14ac:dyDescent="0.3">
      <c r="A15" s="4" t="s">
        <v>56</v>
      </c>
      <c r="B15" s="10">
        <v>0.10092961490000001</v>
      </c>
      <c r="C15" s="14"/>
      <c r="E15" s="22"/>
      <c r="J15"/>
      <c r="K15"/>
    </row>
    <row r="16" spans="1:11" s="7" customFormat="1" ht="16.2" x14ac:dyDescent="0.3">
      <c r="A16" s="4" t="s">
        <v>16</v>
      </c>
      <c r="B16" s="10">
        <v>849</v>
      </c>
      <c r="C16" s="14"/>
      <c r="E16" s="22"/>
      <c r="J16"/>
      <c r="K16"/>
    </row>
    <row r="17" spans="1:7" s="7" customFormat="1" ht="30.6" x14ac:dyDescent="0.3">
      <c r="A17" s="4" t="s">
        <v>15</v>
      </c>
      <c r="B17" s="11">
        <v>6.1</v>
      </c>
      <c r="C17" s="21"/>
      <c r="D17" s="22"/>
      <c r="E17" s="22"/>
      <c r="G17" s="22"/>
    </row>
    <row r="18" spans="1:7" s="7" customFormat="1" x14ac:dyDescent="0.3">
      <c r="A18" s="13"/>
      <c r="B18" s="15"/>
      <c r="C18" s="14"/>
    </row>
    <row r="19" spans="1:7" s="7" customFormat="1" x14ac:dyDescent="0.3">
      <c r="A19" s="7" t="s">
        <v>101</v>
      </c>
      <c r="B19" s="15" t="s">
        <v>102</v>
      </c>
    </row>
    <row r="20" spans="1:7" x14ac:dyDescent="0.3">
      <c r="A20" s="27"/>
      <c r="B20" t="s">
        <v>77</v>
      </c>
      <c r="C20" s="2"/>
      <c r="D2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
  <sheetViews>
    <sheetView tabSelected="1" topLeftCell="A97" zoomScale="110" zoomScaleNormal="110" workbookViewId="0">
      <selection activeCell="J113" sqref="J113:N115"/>
    </sheetView>
  </sheetViews>
  <sheetFormatPr defaultRowHeight="14.4" x14ac:dyDescent="0.3"/>
  <cols>
    <col min="1" max="1" width="6.88671875" customWidth="1"/>
    <col min="2" max="2" width="12" customWidth="1"/>
    <col min="3" max="3" width="9" customWidth="1"/>
    <col min="4" max="4" width="8.33203125" customWidth="1"/>
    <col min="9" max="9" width="6.88671875" customWidth="1"/>
    <col min="10" max="10" width="12" customWidth="1"/>
    <col min="11" max="11" width="8.33203125" customWidth="1"/>
  </cols>
  <sheetData>
    <row r="1" spans="1:5" ht="21" x14ac:dyDescent="0.4">
      <c r="A1" s="9" t="s">
        <v>90</v>
      </c>
    </row>
    <row r="5" spans="1:5" x14ac:dyDescent="0.3">
      <c r="A5" s="29" t="s">
        <v>84</v>
      </c>
      <c r="B5" s="29" t="s">
        <v>89</v>
      </c>
      <c r="C5" s="29" t="s">
        <v>20</v>
      </c>
      <c r="D5" s="3" t="s">
        <v>87</v>
      </c>
      <c r="E5" s="3" t="s">
        <v>88</v>
      </c>
    </row>
    <row r="6" spans="1:5" x14ac:dyDescent="0.3">
      <c r="A6" s="31">
        <v>1998</v>
      </c>
      <c r="B6" s="31"/>
      <c r="C6" s="31">
        <v>3905</v>
      </c>
    </row>
    <row r="7" spans="1:5" x14ac:dyDescent="0.3">
      <c r="A7" s="31">
        <v>1999</v>
      </c>
      <c r="B7" s="31"/>
      <c r="C7" s="31">
        <v>4415</v>
      </c>
    </row>
    <row r="8" spans="1:5" x14ac:dyDescent="0.3">
      <c r="A8" s="31">
        <v>2000</v>
      </c>
      <c r="B8" s="31">
        <v>4177.1673843283579</v>
      </c>
      <c r="C8" s="31">
        <v>3961</v>
      </c>
    </row>
    <row r="9" spans="1:5" x14ac:dyDescent="0.3">
      <c r="A9" s="31">
        <v>2001</v>
      </c>
      <c r="B9" s="31">
        <v>3913.9939999999997</v>
      </c>
      <c r="C9" s="31">
        <v>4158</v>
      </c>
    </row>
    <row r="10" spans="1:5" x14ac:dyDescent="0.3">
      <c r="A10" s="31">
        <v>2002</v>
      </c>
      <c r="B10" s="31">
        <v>4407.42268224299</v>
      </c>
      <c r="C10" s="31">
        <v>4470</v>
      </c>
    </row>
    <row r="11" spans="1:5" x14ac:dyDescent="0.3">
      <c r="A11" s="31">
        <v>2003</v>
      </c>
      <c r="B11" s="31">
        <v>4979.9724061054576</v>
      </c>
      <c r="C11" s="31">
        <v>5035</v>
      </c>
    </row>
    <row r="12" spans="1:5" x14ac:dyDescent="0.3">
      <c r="A12" s="31">
        <v>2004</v>
      </c>
      <c r="B12" s="31">
        <v>5263.7312016163332</v>
      </c>
      <c r="C12" s="31">
        <v>5350</v>
      </c>
    </row>
    <row r="13" spans="1:5" x14ac:dyDescent="0.3">
      <c r="A13" s="31">
        <v>2005</v>
      </c>
      <c r="B13" s="31">
        <v>5129.0903070885452</v>
      </c>
      <c r="C13" s="31">
        <v>5023</v>
      </c>
    </row>
    <row r="14" spans="1:5" x14ac:dyDescent="0.3">
      <c r="A14" s="31">
        <v>2006</v>
      </c>
      <c r="B14" s="31">
        <v>4194.4368755846581</v>
      </c>
      <c r="C14" s="31">
        <v>4054</v>
      </c>
    </row>
    <row r="15" spans="1:5" x14ac:dyDescent="0.3">
      <c r="A15" s="31">
        <v>2007</v>
      </c>
      <c r="B15" s="31">
        <v>4103.1002551688034</v>
      </c>
      <c r="C15" s="31">
        <v>3997</v>
      </c>
    </row>
    <row r="16" spans="1:5" x14ac:dyDescent="0.3">
      <c r="A16" s="31">
        <v>2008</v>
      </c>
      <c r="B16" s="31">
        <v>3484.8288582202108</v>
      </c>
      <c r="C16" s="31">
        <v>3471</v>
      </c>
    </row>
    <row r="17" spans="1:9" x14ac:dyDescent="0.3">
      <c r="A17" s="31">
        <v>2009</v>
      </c>
      <c r="B17" s="31">
        <v>4058.9492955692649</v>
      </c>
      <c r="C17" s="31">
        <v>4052</v>
      </c>
    </row>
    <row r="18" spans="1:9" x14ac:dyDescent="0.3">
      <c r="A18" s="31">
        <v>2010</v>
      </c>
      <c r="B18" s="31">
        <v>4319.5065642023337</v>
      </c>
      <c r="C18" s="31">
        <v>4359</v>
      </c>
    </row>
    <row r="19" spans="1:9" x14ac:dyDescent="0.3">
      <c r="A19" s="31">
        <v>2011</v>
      </c>
      <c r="B19" s="31">
        <v>4845.4909838288995</v>
      </c>
      <c r="C19" s="31">
        <v>4889</v>
      </c>
    </row>
    <row r="20" spans="1:9" x14ac:dyDescent="0.3">
      <c r="A20" s="31">
        <v>2012</v>
      </c>
      <c r="B20" s="31">
        <v>4946.5507754226592</v>
      </c>
      <c r="C20" s="31">
        <v>4926</v>
      </c>
    </row>
    <row r="21" spans="1:9" x14ac:dyDescent="0.3">
      <c r="A21" s="31">
        <v>2013</v>
      </c>
      <c r="B21" s="31">
        <v>3782.8479423695276</v>
      </c>
      <c r="C21" s="31">
        <v>3848</v>
      </c>
    </row>
    <row r="22" spans="1:9" x14ac:dyDescent="0.3">
      <c r="A22" s="31">
        <v>2014</v>
      </c>
      <c r="B22" s="31">
        <v>3268.5111938911018</v>
      </c>
      <c r="C22" s="31"/>
      <c r="D22" s="1">
        <v>3014</v>
      </c>
      <c r="E22" s="1">
        <v>3525</v>
      </c>
    </row>
    <row r="23" spans="1:9" x14ac:dyDescent="0.3">
      <c r="A23" s="31">
        <v>2015</v>
      </c>
      <c r="B23" s="31">
        <v>3689</v>
      </c>
      <c r="C23" s="31"/>
      <c r="D23" s="1">
        <v>3433.779</v>
      </c>
      <c r="E23" s="1">
        <v>3944.779</v>
      </c>
    </row>
    <row r="26" spans="1:9" x14ac:dyDescent="0.3">
      <c r="A26" t="s">
        <v>26</v>
      </c>
    </row>
    <row r="27" spans="1:9" x14ac:dyDescent="0.3">
      <c r="B27" t="s">
        <v>21</v>
      </c>
      <c r="D27" s="1">
        <v>12231</v>
      </c>
    </row>
    <row r="28" spans="1:9" x14ac:dyDescent="0.3">
      <c r="B28" t="s">
        <v>22</v>
      </c>
      <c r="D28" s="1">
        <v>110.59371</v>
      </c>
    </row>
    <row r="29" spans="1:9" x14ac:dyDescent="0.3">
      <c r="B29" t="s">
        <v>23</v>
      </c>
      <c r="D29" s="1">
        <v>2.0091199999999998</v>
      </c>
    </row>
    <row r="30" spans="1:9" x14ac:dyDescent="0.3">
      <c r="B30" t="s">
        <v>24</v>
      </c>
      <c r="D30" s="1">
        <v>86.163129999999995</v>
      </c>
    </row>
    <row r="31" spans="1:9" x14ac:dyDescent="0.3">
      <c r="B31" t="s">
        <v>25</v>
      </c>
      <c r="D31" s="6">
        <v>0.95760000000000001</v>
      </c>
    </row>
    <row r="32" spans="1:9" x14ac:dyDescent="0.3">
      <c r="C32" t="s">
        <v>27</v>
      </c>
      <c r="D32" t="s">
        <v>28</v>
      </c>
      <c r="E32" s="3">
        <v>2015</v>
      </c>
      <c r="F32" s="3">
        <v>2016</v>
      </c>
      <c r="G32" s="3">
        <v>2017</v>
      </c>
      <c r="H32" s="3">
        <v>2018</v>
      </c>
      <c r="I32" s="3">
        <v>2019</v>
      </c>
    </row>
    <row r="33" spans="1:9" x14ac:dyDescent="0.3">
      <c r="C33" t="s">
        <v>29</v>
      </c>
      <c r="D33">
        <v>57.53</v>
      </c>
    </row>
    <row r="34" spans="1:9" x14ac:dyDescent="0.3">
      <c r="C34" t="s">
        <v>43</v>
      </c>
      <c r="D34">
        <v>-4499</v>
      </c>
      <c r="E34">
        <v>0.35239999999999999</v>
      </c>
      <c r="F34">
        <v>0.36149999999999999</v>
      </c>
      <c r="G34">
        <v>0.37069999999999997</v>
      </c>
      <c r="H34">
        <v>0.38030000000000003</v>
      </c>
      <c r="I34">
        <v>0.39</v>
      </c>
    </row>
    <row r="35" spans="1:9" x14ac:dyDescent="0.3">
      <c r="C35" t="s">
        <v>37</v>
      </c>
      <c r="D35">
        <v>311.2</v>
      </c>
      <c r="E35">
        <v>5.7511000000000001</v>
      </c>
      <c r="F35">
        <v>5.5766999999999998</v>
      </c>
      <c r="G35">
        <v>5.4897</v>
      </c>
      <c r="H35">
        <v>5.4462000000000002</v>
      </c>
      <c r="I35">
        <v>5.4245000000000001</v>
      </c>
    </row>
    <row r="36" spans="1:9" x14ac:dyDescent="0.3">
      <c r="C36" t="s">
        <v>44</v>
      </c>
      <c r="D36">
        <v>1.3069999999999999</v>
      </c>
      <c r="E36">
        <v>2622</v>
      </c>
      <c r="F36">
        <v>2624</v>
      </c>
      <c r="G36">
        <v>2626</v>
      </c>
      <c r="H36">
        <v>2629</v>
      </c>
      <c r="I36">
        <v>2631</v>
      </c>
    </row>
    <row r="37" spans="1:9" x14ac:dyDescent="0.3">
      <c r="C37" s="3" t="s">
        <v>45</v>
      </c>
      <c r="E37" s="8">
        <f>D33+D36*E36+D34*E34+D35*E35</f>
        <v>3688.7787200000002</v>
      </c>
      <c r="F37" s="8">
        <f>D33+D36*F36+D34*F34+D35*F35</f>
        <v>3596.1785399999999</v>
      </c>
      <c r="G37" s="8">
        <f>D33+D36*G36+D34*G34+D35*G35</f>
        <v>3530.3273399999998</v>
      </c>
      <c r="H37" s="8">
        <f>D33+D36*H36+D34*H34+D35*H35</f>
        <v>3477.5207399999999</v>
      </c>
      <c r="I37" s="8">
        <f>D33+D36*I36+D34*I34+D35*I35</f>
        <v>3429.7413999999999</v>
      </c>
    </row>
    <row r="38" spans="1:9" x14ac:dyDescent="0.3">
      <c r="C38" s="3"/>
      <c r="E38" s="8"/>
      <c r="F38" s="8"/>
      <c r="G38" s="8"/>
      <c r="H38" s="8"/>
      <c r="I38" s="8"/>
    </row>
    <row r="39" spans="1:9" x14ac:dyDescent="0.3">
      <c r="C39" s="3"/>
      <c r="E39" s="8"/>
      <c r="F39" s="8"/>
      <c r="G39" s="8"/>
      <c r="H39" s="8"/>
      <c r="I39" s="8"/>
    </row>
    <row r="41" spans="1:9" x14ac:dyDescent="0.3">
      <c r="A41" s="29" t="s">
        <v>84</v>
      </c>
      <c r="B41" s="29" t="s">
        <v>89</v>
      </c>
      <c r="C41" s="29" t="s">
        <v>20</v>
      </c>
      <c r="D41" s="3" t="s">
        <v>87</v>
      </c>
      <c r="E41" s="3" t="s">
        <v>88</v>
      </c>
    </row>
    <row r="42" spans="1:9" x14ac:dyDescent="0.3">
      <c r="A42" s="30">
        <v>1998</v>
      </c>
      <c r="B42" s="30"/>
      <c r="C42" s="31">
        <v>31542</v>
      </c>
    </row>
    <row r="43" spans="1:9" x14ac:dyDescent="0.3">
      <c r="A43" s="30">
        <v>1999</v>
      </c>
      <c r="B43" s="31">
        <v>28838.760000000002</v>
      </c>
      <c r="C43" s="31">
        <v>29309</v>
      </c>
    </row>
    <row r="44" spans="1:9" x14ac:dyDescent="0.3">
      <c r="A44" s="30">
        <v>2000</v>
      </c>
      <c r="B44" s="31">
        <v>27515.661</v>
      </c>
      <c r="C44" s="31">
        <v>27294.5</v>
      </c>
    </row>
    <row r="45" spans="1:9" x14ac:dyDescent="0.3">
      <c r="A45" s="30">
        <v>2001</v>
      </c>
      <c r="B45" s="31">
        <v>27731.133000000002</v>
      </c>
      <c r="C45" s="31">
        <v>28244.5</v>
      </c>
    </row>
    <row r="46" spans="1:9" x14ac:dyDescent="0.3">
      <c r="A46" s="30">
        <v>2002</v>
      </c>
      <c r="B46" s="31">
        <v>31205.417999999998</v>
      </c>
      <c r="C46" s="31">
        <v>30521.5</v>
      </c>
    </row>
    <row r="47" spans="1:9" x14ac:dyDescent="0.3">
      <c r="A47" s="30">
        <v>2003</v>
      </c>
      <c r="B47" s="31">
        <v>32065.246999999999</v>
      </c>
      <c r="C47" s="31">
        <v>31456.5</v>
      </c>
    </row>
    <row r="48" spans="1:9" x14ac:dyDescent="0.3">
      <c r="A48" s="30">
        <v>2004</v>
      </c>
      <c r="B48" s="31">
        <v>30406.829999999998</v>
      </c>
      <c r="C48" s="31">
        <v>30476</v>
      </c>
    </row>
    <row r="49" spans="1:6" x14ac:dyDescent="0.3">
      <c r="A49" s="30">
        <v>2005</v>
      </c>
      <c r="B49" s="31">
        <v>31303.157999999999</v>
      </c>
      <c r="C49" s="31">
        <v>31195</v>
      </c>
    </row>
    <row r="50" spans="1:6" x14ac:dyDescent="0.3">
      <c r="A50" s="30">
        <v>2006</v>
      </c>
      <c r="B50" s="31">
        <v>29730.952000000001</v>
      </c>
      <c r="C50" s="31">
        <v>29861</v>
      </c>
    </row>
    <row r="51" spans="1:6" x14ac:dyDescent="0.3">
      <c r="A51" s="30">
        <v>2007</v>
      </c>
      <c r="B51" s="31">
        <v>27413.114999999998</v>
      </c>
      <c r="C51" s="31">
        <v>26556.5</v>
      </c>
    </row>
    <row r="52" spans="1:6" x14ac:dyDescent="0.3">
      <c r="A52" s="30">
        <v>2008</v>
      </c>
      <c r="B52" s="31">
        <v>26441.036</v>
      </c>
      <c r="C52" s="31">
        <v>26551</v>
      </c>
    </row>
    <row r="53" spans="1:6" x14ac:dyDescent="0.3">
      <c r="A53" s="30">
        <v>2009</v>
      </c>
      <c r="B53" s="31">
        <v>27063.022999999997</v>
      </c>
      <c r="C53" s="31">
        <v>27234.5</v>
      </c>
    </row>
    <row r="54" spans="1:6" x14ac:dyDescent="0.3">
      <c r="A54" s="30">
        <v>2010</v>
      </c>
      <c r="B54" s="31">
        <v>31355.358999999997</v>
      </c>
      <c r="C54" s="31">
        <v>31520.5</v>
      </c>
    </row>
    <row r="55" spans="1:6" x14ac:dyDescent="0.3">
      <c r="A55" s="30">
        <v>2011</v>
      </c>
      <c r="B55" s="31">
        <v>32916.042000000001</v>
      </c>
      <c r="C55" s="31">
        <v>32976</v>
      </c>
    </row>
    <row r="56" spans="1:6" x14ac:dyDescent="0.3">
      <c r="A56" s="30">
        <v>2012</v>
      </c>
      <c r="B56" s="31">
        <v>33406.235999999997</v>
      </c>
      <c r="C56" s="31">
        <v>33507</v>
      </c>
    </row>
    <row r="57" spans="1:6" x14ac:dyDescent="0.3">
      <c r="A57" s="30">
        <v>2013</v>
      </c>
      <c r="B57" s="31">
        <v>31940.712</v>
      </c>
      <c r="C57" s="31">
        <v>32625</v>
      </c>
    </row>
    <row r="58" spans="1:6" x14ac:dyDescent="0.3">
      <c r="A58" s="30">
        <v>2014</v>
      </c>
      <c r="B58" s="31">
        <v>29953.257999999998</v>
      </c>
      <c r="C58" s="31"/>
      <c r="D58" s="1">
        <v>29026</v>
      </c>
      <c r="E58" s="1">
        <v>30880</v>
      </c>
    </row>
    <row r="59" spans="1:6" x14ac:dyDescent="0.3">
      <c r="A59" s="30">
        <v>2015</v>
      </c>
      <c r="B59" s="31">
        <v>29167</v>
      </c>
      <c r="C59" s="31"/>
      <c r="D59" s="31">
        <v>28239.895389999998</v>
      </c>
      <c r="E59" s="1">
        <v>30093.895389999998</v>
      </c>
    </row>
    <row r="60" spans="1:6" x14ac:dyDescent="0.3">
      <c r="A60" s="30"/>
      <c r="B60" s="30"/>
      <c r="C60" s="30"/>
      <c r="D60" s="31"/>
      <c r="E60" s="1"/>
      <c r="F60" s="1"/>
    </row>
    <row r="61" spans="1:6" x14ac:dyDescent="0.3">
      <c r="A61" s="30"/>
      <c r="B61" s="30"/>
      <c r="C61" s="30"/>
      <c r="D61" s="31"/>
      <c r="E61" s="1"/>
      <c r="F61" s="1"/>
    </row>
    <row r="62" spans="1:6" x14ac:dyDescent="0.3">
      <c r="A62" t="s">
        <v>26</v>
      </c>
    </row>
    <row r="63" spans="1:6" x14ac:dyDescent="0.3">
      <c r="B63" t="s">
        <v>21</v>
      </c>
      <c r="E63">
        <v>179323.3</v>
      </c>
    </row>
    <row r="64" spans="1:6" x14ac:dyDescent="0.3">
      <c r="B64" t="s">
        <v>22</v>
      </c>
      <c r="E64">
        <v>423.46584999999999</v>
      </c>
    </row>
    <row r="65" spans="1:9" x14ac:dyDescent="0.3">
      <c r="B65" t="s">
        <v>23</v>
      </c>
      <c r="E65">
        <v>1.1196900000000001</v>
      </c>
    </row>
    <row r="66" spans="1:9" x14ac:dyDescent="0.3">
      <c r="B66" t="s">
        <v>24</v>
      </c>
      <c r="E66">
        <v>330.29455999999999</v>
      </c>
    </row>
    <row r="67" spans="1:9" x14ac:dyDescent="0.3">
      <c r="B67" t="s">
        <v>25</v>
      </c>
      <c r="E67">
        <v>0.96499999999999997</v>
      </c>
    </row>
    <row r="68" spans="1:9" x14ac:dyDescent="0.3">
      <c r="B68" t="s">
        <v>26</v>
      </c>
    </row>
    <row r="69" spans="1:9" x14ac:dyDescent="0.3">
      <c r="C69" t="s">
        <v>27</v>
      </c>
      <c r="D69" t="s">
        <v>28</v>
      </c>
      <c r="E69" s="3">
        <v>2015</v>
      </c>
      <c r="F69" s="3">
        <v>2016</v>
      </c>
      <c r="G69" s="3">
        <v>2017</v>
      </c>
      <c r="H69" s="3">
        <v>2018</v>
      </c>
      <c r="I69" s="3">
        <v>2019</v>
      </c>
    </row>
    <row r="70" spans="1:9" x14ac:dyDescent="0.3">
      <c r="C70" t="s">
        <v>29</v>
      </c>
      <c r="D70">
        <v>3296</v>
      </c>
    </row>
    <row r="71" spans="1:9" x14ac:dyDescent="0.3">
      <c r="C71" t="s">
        <v>42</v>
      </c>
      <c r="D71">
        <v>1.266</v>
      </c>
      <c r="E71">
        <v>16279</v>
      </c>
      <c r="F71">
        <v>16150</v>
      </c>
      <c r="G71">
        <v>16105</v>
      </c>
      <c r="H71">
        <v>16090</v>
      </c>
      <c r="I71">
        <v>16084</v>
      </c>
    </row>
    <row r="72" spans="1:9" x14ac:dyDescent="0.3">
      <c r="C72" t="s">
        <v>37</v>
      </c>
      <c r="D72">
        <v>914.9</v>
      </c>
      <c r="E72">
        <v>5.7511000000000001</v>
      </c>
      <c r="F72">
        <v>5.5766999999999998</v>
      </c>
      <c r="G72">
        <v>5.4897</v>
      </c>
      <c r="H72">
        <v>5.4462000000000002</v>
      </c>
      <c r="I72">
        <v>5.4245000000000001</v>
      </c>
    </row>
    <row r="73" spans="1:9" x14ac:dyDescent="0.3">
      <c r="C73" s="3" t="s">
        <v>46</v>
      </c>
      <c r="E73" s="8">
        <f>D70+D71*E71+D72*E72</f>
        <v>29166.895389999998</v>
      </c>
      <c r="F73" s="8">
        <f>D70+D71*F71+D72*F72</f>
        <v>28844.022830000002</v>
      </c>
      <c r="G73" s="8">
        <f>D70+D71*G71+D72*G72</f>
        <v>28707.456529999999</v>
      </c>
      <c r="H73" s="8">
        <f>D70+D71*H71+D72*H72</f>
        <v>28648.668379999999</v>
      </c>
      <c r="I73" s="8">
        <f>D70+D71*I71+D72*I72</f>
        <v>28621.21905</v>
      </c>
    </row>
    <row r="74" spans="1:9" x14ac:dyDescent="0.3">
      <c r="B74" s="30"/>
      <c r="C74" s="30"/>
      <c r="D74" s="30"/>
    </row>
    <row r="78" spans="1:9" x14ac:dyDescent="0.3">
      <c r="A78" s="29" t="s">
        <v>84</v>
      </c>
      <c r="B78" s="29" t="s">
        <v>89</v>
      </c>
      <c r="C78" s="29" t="s">
        <v>20</v>
      </c>
      <c r="D78" s="3" t="s">
        <v>87</v>
      </c>
      <c r="E78" s="3" t="s">
        <v>88</v>
      </c>
    </row>
    <row r="79" spans="1:9" x14ac:dyDescent="0.3">
      <c r="A79" s="30">
        <v>1998</v>
      </c>
      <c r="B79" s="30"/>
      <c r="C79" s="30">
        <v>9765</v>
      </c>
    </row>
    <row r="80" spans="1:9" x14ac:dyDescent="0.3">
      <c r="A80" s="30">
        <v>1999</v>
      </c>
      <c r="B80" s="31">
        <v>8673.3871212707581</v>
      </c>
      <c r="C80" s="30">
        <v>8694</v>
      </c>
    </row>
    <row r="81" spans="1:5" x14ac:dyDescent="0.3">
      <c r="A81" s="30">
        <v>2000</v>
      </c>
      <c r="B81" s="31">
        <v>8236.385589482903</v>
      </c>
      <c r="C81" s="30">
        <v>8234</v>
      </c>
    </row>
    <row r="82" spans="1:5" x14ac:dyDescent="0.3">
      <c r="A82" s="30">
        <v>2001</v>
      </c>
      <c r="B82" s="31">
        <v>7099.3657156684876</v>
      </c>
      <c r="C82" s="30">
        <v>7128</v>
      </c>
    </row>
    <row r="83" spans="1:5" x14ac:dyDescent="0.3">
      <c r="A83" s="30">
        <v>2002</v>
      </c>
      <c r="B83" s="31">
        <v>7261.2489114851251</v>
      </c>
      <c r="C83" s="30">
        <v>7256</v>
      </c>
    </row>
    <row r="84" spans="1:5" x14ac:dyDescent="0.3">
      <c r="A84" s="30">
        <v>2003</v>
      </c>
      <c r="B84" s="31">
        <v>8184.5452524099765</v>
      </c>
      <c r="C84" s="30">
        <v>8151</v>
      </c>
    </row>
    <row r="85" spans="1:5" x14ac:dyDescent="0.3">
      <c r="A85" s="30">
        <v>2004</v>
      </c>
      <c r="B85" s="31">
        <v>7979.7069793660721</v>
      </c>
      <c r="C85" s="30">
        <v>7960</v>
      </c>
    </row>
    <row r="86" spans="1:5" x14ac:dyDescent="0.3">
      <c r="A86" s="30">
        <v>2005</v>
      </c>
      <c r="B86" s="31">
        <v>9313.4096889630146</v>
      </c>
      <c r="C86" s="30">
        <v>9323.5</v>
      </c>
    </row>
    <row r="87" spans="1:5" x14ac:dyDescent="0.3">
      <c r="A87" s="30">
        <v>2006</v>
      </c>
      <c r="B87" s="31">
        <v>9379.8951792223943</v>
      </c>
      <c r="C87" s="30">
        <v>9400</v>
      </c>
    </row>
    <row r="88" spans="1:5" x14ac:dyDescent="0.3">
      <c r="A88" s="30">
        <v>2007</v>
      </c>
      <c r="B88" s="31">
        <v>9339.3734261749578</v>
      </c>
      <c r="C88" s="30">
        <v>9345</v>
      </c>
    </row>
    <row r="89" spans="1:5" x14ac:dyDescent="0.3">
      <c r="A89" s="30">
        <v>2008</v>
      </c>
      <c r="B89" s="31">
        <v>8868.8639415659381</v>
      </c>
      <c r="C89" s="30">
        <v>8847</v>
      </c>
    </row>
    <row r="90" spans="1:5" x14ac:dyDescent="0.3">
      <c r="A90" s="30">
        <v>2009</v>
      </c>
      <c r="B90" s="31">
        <v>8309.1765533574107</v>
      </c>
      <c r="C90" s="30">
        <v>8312</v>
      </c>
    </row>
    <row r="91" spans="1:5" x14ac:dyDescent="0.3">
      <c r="A91" s="30">
        <v>2010</v>
      </c>
      <c r="B91" s="31">
        <v>8655.7397387304027</v>
      </c>
      <c r="C91" s="30">
        <v>8656</v>
      </c>
    </row>
    <row r="92" spans="1:5" x14ac:dyDescent="0.3">
      <c r="A92" s="30">
        <v>2011</v>
      </c>
      <c r="B92" s="31">
        <v>9479.1248231565387</v>
      </c>
      <c r="C92" s="30">
        <v>9522</v>
      </c>
    </row>
    <row r="93" spans="1:5" x14ac:dyDescent="0.3">
      <c r="A93" s="30">
        <v>2012</v>
      </c>
      <c r="B93" s="31">
        <v>9661.4842907419461</v>
      </c>
      <c r="C93" s="30">
        <v>9637</v>
      </c>
    </row>
    <row r="94" spans="1:5" x14ac:dyDescent="0.3">
      <c r="A94" s="30">
        <v>2013</v>
      </c>
      <c r="B94" s="31">
        <v>10237.177848133835</v>
      </c>
      <c r="C94" s="30">
        <v>10223</v>
      </c>
    </row>
    <row r="95" spans="1:5" x14ac:dyDescent="0.3">
      <c r="A95" s="30">
        <v>2014</v>
      </c>
      <c r="B95" s="31">
        <v>10905.677350970855</v>
      </c>
      <c r="C95" s="30"/>
      <c r="D95">
        <v>10842</v>
      </c>
      <c r="E95">
        <v>10971</v>
      </c>
    </row>
    <row r="96" spans="1:5" x14ac:dyDescent="0.3">
      <c r="A96" s="30">
        <v>2015</v>
      </c>
      <c r="B96" s="31">
        <v>10854</v>
      </c>
      <c r="C96" s="30"/>
      <c r="D96">
        <v>10789</v>
      </c>
      <c r="E96">
        <v>10919</v>
      </c>
    </row>
    <row r="99" spans="1:9" x14ac:dyDescent="0.3">
      <c r="A99" t="s">
        <v>26</v>
      </c>
    </row>
    <row r="100" spans="1:9" x14ac:dyDescent="0.3">
      <c r="B100" t="s">
        <v>21</v>
      </c>
      <c r="E100">
        <v>429.86930999999998</v>
      </c>
    </row>
    <row r="101" spans="1:9" x14ac:dyDescent="0.3">
      <c r="B101" t="s">
        <v>22</v>
      </c>
      <c r="E101">
        <v>20.73329</v>
      </c>
    </row>
    <row r="102" spans="1:9" x14ac:dyDescent="0.3">
      <c r="B102" t="s">
        <v>23</v>
      </c>
      <c r="E102">
        <v>0.19405</v>
      </c>
    </row>
    <row r="103" spans="1:9" x14ac:dyDescent="0.3">
      <c r="B103" t="s">
        <v>24</v>
      </c>
      <c r="E103">
        <v>16.83417</v>
      </c>
    </row>
    <row r="104" spans="1:9" x14ac:dyDescent="0.3">
      <c r="B104" t="s">
        <v>25</v>
      </c>
      <c r="E104">
        <v>0.999</v>
      </c>
    </row>
    <row r="105" spans="1:9" x14ac:dyDescent="0.3">
      <c r="B105" t="s">
        <v>26</v>
      </c>
    </row>
    <row r="106" spans="1:9" x14ac:dyDescent="0.3">
      <c r="C106" t="s">
        <v>27</v>
      </c>
      <c r="D106" t="s">
        <v>28</v>
      </c>
      <c r="E106" s="3">
        <v>2015</v>
      </c>
      <c r="F106" s="3">
        <v>2016</v>
      </c>
      <c r="G106" s="3">
        <v>2017</v>
      </c>
      <c r="H106" s="3">
        <v>2018</v>
      </c>
      <c r="I106" s="3">
        <v>2019</v>
      </c>
    </row>
    <row r="107" spans="1:9" x14ac:dyDescent="0.3">
      <c r="C107" t="s">
        <v>29</v>
      </c>
      <c r="D107">
        <v>-5894</v>
      </c>
    </row>
    <row r="108" spans="1:9" x14ac:dyDescent="0.3">
      <c r="C108" t="s">
        <v>30</v>
      </c>
      <c r="D108">
        <v>1.2703800000000001</v>
      </c>
      <c r="E108">
        <v>5967</v>
      </c>
      <c r="F108">
        <v>6035</v>
      </c>
      <c r="G108">
        <v>6088</v>
      </c>
      <c r="H108">
        <v>6136</v>
      </c>
      <c r="I108">
        <v>6183</v>
      </c>
    </row>
    <row r="109" spans="1:9" x14ac:dyDescent="0.3">
      <c r="C109" t="s">
        <v>31</v>
      </c>
      <c r="D109">
        <v>-2877</v>
      </c>
      <c r="E109">
        <v>0.78639999999999999</v>
      </c>
      <c r="F109">
        <v>0.80640000000000001</v>
      </c>
      <c r="G109">
        <v>0.82640000000000002</v>
      </c>
      <c r="H109">
        <v>0.84650000000000003</v>
      </c>
      <c r="I109">
        <v>0.86650000000000005</v>
      </c>
    </row>
    <row r="110" spans="1:9" x14ac:dyDescent="0.3">
      <c r="C110" t="s">
        <v>32</v>
      </c>
      <c r="D110">
        <v>17745</v>
      </c>
      <c r="E110">
        <v>0.25269999999999998</v>
      </c>
      <c r="F110">
        <v>0.25690000000000002</v>
      </c>
      <c r="G110">
        <v>0.26100000000000001</v>
      </c>
      <c r="H110">
        <v>0.2651</v>
      </c>
      <c r="I110">
        <v>0.26919999999999999</v>
      </c>
    </row>
    <row r="111" spans="1:9" x14ac:dyDescent="0.3">
      <c r="C111" t="s">
        <v>33</v>
      </c>
      <c r="D111">
        <v>-3676</v>
      </c>
      <c r="E111">
        <v>0.34570000000000001</v>
      </c>
      <c r="F111">
        <v>0.35160000000000002</v>
      </c>
      <c r="G111">
        <v>0.3574</v>
      </c>
      <c r="H111">
        <v>0.36309999999999998</v>
      </c>
      <c r="I111">
        <v>0.36880000000000002</v>
      </c>
    </row>
    <row r="112" spans="1:9" x14ac:dyDescent="0.3">
      <c r="C112" t="s">
        <v>34</v>
      </c>
      <c r="D112">
        <v>8633</v>
      </c>
      <c r="E112">
        <v>0.64729999999999999</v>
      </c>
      <c r="F112">
        <v>0.6472</v>
      </c>
      <c r="G112">
        <v>0.6472</v>
      </c>
      <c r="H112">
        <v>0.6472</v>
      </c>
      <c r="I112">
        <v>0.6472</v>
      </c>
    </row>
    <row r="113" spans="1:9" x14ac:dyDescent="0.3">
      <c r="C113" t="s">
        <v>35</v>
      </c>
      <c r="D113">
        <v>12031</v>
      </c>
      <c r="E113">
        <v>9.6000000000000002E-2</v>
      </c>
      <c r="F113">
        <v>0.1118</v>
      </c>
      <c r="G113">
        <v>0.1303</v>
      </c>
      <c r="H113">
        <v>0.15240000000000001</v>
      </c>
      <c r="I113">
        <v>0.1787</v>
      </c>
    </row>
    <row r="114" spans="1:9" x14ac:dyDescent="0.3">
      <c r="C114" t="s">
        <v>36</v>
      </c>
      <c r="D114">
        <v>1.2592099999999999</v>
      </c>
      <c r="E114" s="1">
        <v>859.3546</v>
      </c>
      <c r="F114" s="1">
        <v>862.23270000000002</v>
      </c>
      <c r="G114" s="1">
        <v>865.12040000000002</v>
      </c>
      <c r="H114" s="1">
        <v>868.01779999999997</v>
      </c>
      <c r="I114" s="1">
        <v>870.92489999999998</v>
      </c>
    </row>
    <row r="115" spans="1:9" x14ac:dyDescent="0.3">
      <c r="C115" t="s">
        <v>37</v>
      </c>
      <c r="D115">
        <v>67.683099999999996</v>
      </c>
      <c r="E115">
        <v>5.7511000000000001</v>
      </c>
      <c r="F115">
        <v>5.5766999999999998</v>
      </c>
      <c r="G115">
        <v>5.4897</v>
      </c>
      <c r="H115">
        <v>5.4462000000000002</v>
      </c>
      <c r="I115">
        <v>5.4245000000000001</v>
      </c>
    </row>
    <row r="116" spans="1:9" x14ac:dyDescent="0.3">
      <c r="C116" s="3" t="s">
        <v>59</v>
      </c>
      <c r="E116" s="8">
        <v>10854</v>
      </c>
      <c r="F116" s="8">
        <v>11115</v>
      </c>
      <c r="G116" s="8">
        <v>11396</v>
      </c>
      <c r="H116" s="8">
        <v>11718</v>
      </c>
      <c r="I116" s="8">
        <v>12092</v>
      </c>
    </row>
    <row r="121" spans="1:9" x14ac:dyDescent="0.3">
      <c r="A121" s="29" t="s">
        <v>84</v>
      </c>
      <c r="B121" s="29" t="s">
        <v>89</v>
      </c>
      <c r="C121" s="29" t="s">
        <v>20</v>
      </c>
      <c r="D121" s="3" t="s">
        <v>87</v>
      </c>
      <c r="E121" s="3" t="s">
        <v>88</v>
      </c>
    </row>
    <row r="122" spans="1:9" x14ac:dyDescent="0.3">
      <c r="A122" s="30">
        <v>1998</v>
      </c>
      <c r="B122" s="31">
        <v>2625.3360257158329</v>
      </c>
      <c r="C122" s="30">
        <v>2473</v>
      </c>
    </row>
    <row r="123" spans="1:9" x14ac:dyDescent="0.3">
      <c r="A123" s="30">
        <v>1999</v>
      </c>
      <c r="B123" s="31">
        <v>2901.7698535820891</v>
      </c>
      <c r="C123" s="30">
        <v>2956</v>
      </c>
    </row>
    <row r="124" spans="1:9" x14ac:dyDescent="0.3">
      <c r="A124" s="30">
        <v>2000</v>
      </c>
      <c r="B124" s="31">
        <v>3587.2910635452322</v>
      </c>
      <c r="C124" s="30">
        <v>3523</v>
      </c>
    </row>
    <row r="125" spans="1:9" x14ac:dyDescent="0.3">
      <c r="A125" s="30">
        <v>2001</v>
      </c>
      <c r="B125" s="31">
        <v>3595.2727535514018</v>
      </c>
      <c r="C125" s="30">
        <v>3563</v>
      </c>
    </row>
    <row r="126" spans="1:9" x14ac:dyDescent="0.3">
      <c r="A126" s="30">
        <v>2002</v>
      </c>
      <c r="B126" s="31">
        <v>3788.8976335892694</v>
      </c>
      <c r="C126" s="30">
        <v>3900</v>
      </c>
    </row>
    <row r="127" spans="1:9" x14ac:dyDescent="0.3">
      <c r="A127" s="30">
        <v>2003</v>
      </c>
      <c r="B127" s="31">
        <v>4263.8966103105067</v>
      </c>
      <c r="C127" s="30">
        <v>4309</v>
      </c>
    </row>
    <row r="128" spans="1:9" x14ac:dyDescent="0.3">
      <c r="A128" s="30">
        <v>2004</v>
      </c>
      <c r="B128" s="31">
        <v>3388.1095311258277</v>
      </c>
      <c r="C128" s="30">
        <v>3505</v>
      </c>
    </row>
    <row r="129" spans="1:5" x14ac:dyDescent="0.3">
      <c r="A129" s="30">
        <v>2005</v>
      </c>
      <c r="B129" s="31">
        <v>3632.6878263143126</v>
      </c>
      <c r="C129" s="30">
        <v>3622</v>
      </c>
    </row>
    <row r="130" spans="1:5" x14ac:dyDescent="0.3">
      <c r="A130" s="30">
        <v>2006</v>
      </c>
      <c r="B130" s="31">
        <v>3773.6679813582837</v>
      </c>
      <c r="C130" s="30">
        <v>3765</v>
      </c>
    </row>
    <row r="131" spans="1:5" x14ac:dyDescent="0.3">
      <c r="A131" s="30">
        <v>2007</v>
      </c>
      <c r="B131" s="31">
        <v>4280.8259208496729</v>
      </c>
      <c r="C131" s="30">
        <v>4289</v>
      </c>
    </row>
    <row r="132" spans="1:5" x14ac:dyDescent="0.3">
      <c r="A132" s="30">
        <v>2008</v>
      </c>
      <c r="B132" s="31">
        <v>4742.1153940661807</v>
      </c>
      <c r="C132" s="30">
        <v>4754</v>
      </c>
    </row>
    <row r="133" spans="1:5" x14ac:dyDescent="0.3">
      <c r="A133" s="30">
        <v>2009</v>
      </c>
      <c r="B133" s="31">
        <v>5630.2702163424128</v>
      </c>
      <c r="C133" s="30">
        <v>5577</v>
      </c>
    </row>
    <row r="134" spans="1:5" x14ac:dyDescent="0.3">
      <c r="A134" s="30">
        <v>2010</v>
      </c>
      <c r="B134" s="31">
        <v>5997.37955903495</v>
      </c>
      <c r="C134" s="30">
        <v>5961</v>
      </c>
    </row>
    <row r="135" spans="1:5" x14ac:dyDescent="0.3">
      <c r="A135" s="30">
        <v>2011</v>
      </c>
      <c r="B135" s="31">
        <v>6399.0627079560945</v>
      </c>
      <c r="C135" s="30">
        <v>6371</v>
      </c>
    </row>
    <row r="136" spans="1:5" x14ac:dyDescent="0.3">
      <c r="A136" s="30">
        <v>2012</v>
      </c>
      <c r="B136" s="31">
        <v>6976.6183908310659</v>
      </c>
      <c r="C136" s="30">
        <v>7067</v>
      </c>
    </row>
    <row r="137" spans="1:5" x14ac:dyDescent="0.3">
      <c r="A137" s="30">
        <v>2013</v>
      </c>
      <c r="B137" s="31">
        <v>6885.6527040239043</v>
      </c>
      <c r="C137" s="30">
        <v>6827</v>
      </c>
    </row>
    <row r="138" spans="1:5" x14ac:dyDescent="0.3">
      <c r="A138" s="30">
        <v>2014</v>
      </c>
      <c r="B138" s="31">
        <v>5824.3138861580683</v>
      </c>
      <c r="C138" s="30"/>
      <c r="D138">
        <v>5674</v>
      </c>
      <c r="E138">
        <v>5974</v>
      </c>
    </row>
    <row r="139" spans="1:5" x14ac:dyDescent="0.3">
      <c r="A139" s="30">
        <v>2015</v>
      </c>
      <c r="B139" s="31">
        <v>6066.43</v>
      </c>
      <c r="C139" s="30"/>
      <c r="D139" s="1">
        <v>5909.4255100000009</v>
      </c>
      <c r="E139" s="1">
        <v>6223.4255100000009</v>
      </c>
    </row>
    <row r="142" spans="1:5" x14ac:dyDescent="0.3">
      <c r="A142" t="s">
        <v>26</v>
      </c>
    </row>
    <row r="143" spans="1:5" x14ac:dyDescent="0.3">
      <c r="B143" t="s">
        <v>21</v>
      </c>
      <c r="E143">
        <v>4769.7</v>
      </c>
    </row>
    <row r="144" spans="1:5" x14ac:dyDescent="0.3">
      <c r="B144" t="s">
        <v>22</v>
      </c>
      <c r="E144">
        <v>69.063220000000001</v>
      </c>
    </row>
    <row r="145" spans="1:9" x14ac:dyDescent="0.3">
      <c r="B145" t="s">
        <v>23</v>
      </c>
      <c r="E145">
        <v>1.44035</v>
      </c>
    </row>
    <row r="146" spans="1:9" x14ac:dyDescent="0.3">
      <c r="B146" t="s">
        <v>24</v>
      </c>
      <c r="E146">
        <v>55.095199999999998</v>
      </c>
    </row>
    <row r="147" spans="1:9" x14ac:dyDescent="0.3">
      <c r="B147" t="s">
        <v>25</v>
      </c>
      <c r="E147">
        <v>0.997</v>
      </c>
    </row>
    <row r="148" spans="1:9" x14ac:dyDescent="0.3">
      <c r="C148" t="s">
        <v>27</v>
      </c>
      <c r="D148" t="s">
        <v>28</v>
      </c>
      <c r="E148" s="3">
        <v>2015</v>
      </c>
      <c r="F148" s="3">
        <v>2016</v>
      </c>
      <c r="G148" s="3">
        <v>2017</v>
      </c>
      <c r="H148" s="3">
        <v>2018</v>
      </c>
      <c r="I148" s="3">
        <v>2019</v>
      </c>
    </row>
    <row r="149" spans="1:9" x14ac:dyDescent="0.3">
      <c r="C149" t="s">
        <v>29</v>
      </c>
      <c r="D149" s="7">
        <v>1783</v>
      </c>
    </row>
    <row r="150" spans="1:9" x14ac:dyDescent="0.3">
      <c r="C150" t="s">
        <v>38</v>
      </c>
      <c r="D150">
        <v>1.35833</v>
      </c>
      <c r="E150">
        <v>3997</v>
      </c>
      <c r="F150">
        <v>4110</v>
      </c>
      <c r="G150">
        <v>4221</v>
      </c>
      <c r="H150">
        <v>4331</v>
      </c>
      <c r="I150">
        <v>4439</v>
      </c>
    </row>
    <row r="151" spans="1:9" x14ac:dyDescent="0.3">
      <c r="C151" t="s">
        <v>39</v>
      </c>
      <c r="D151">
        <v>-3101</v>
      </c>
      <c r="E151">
        <v>0.3695</v>
      </c>
      <c r="F151">
        <v>0.36049999999999999</v>
      </c>
      <c r="G151">
        <v>0.35149999999999998</v>
      </c>
      <c r="H151">
        <v>0.34250000000000003</v>
      </c>
      <c r="I151">
        <v>0.33350000000000002</v>
      </c>
    </row>
    <row r="152" spans="1:9" x14ac:dyDescent="0.3">
      <c r="C152" s="3" t="s">
        <v>60</v>
      </c>
      <c r="E152" s="8">
        <f>D149+D150*E150+D151*E151</f>
        <v>6066.4255100000009</v>
      </c>
      <c r="F152" s="8">
        <f>D149+D150*F150+D151*F151</f>
        <v>6247.8258000000005</v>
      </c>
      <c r="G152" s="8">
        <f>D149+D150*G150+D151*G151</f>
        <v>6426.5094300000001</v>
      </c>
      <c r="H152" s="8">
        <f>D149+D150*H150+D151*H151</f>
        <v>6603.8347300000005</v>
      </c>
      <c r="I152" s="8">
        <f>D149+D150*I150+D151*I151</f>
        <v>6778.44337</v>
      </c>
    </row>
    <row r="156" spans="1:9" x14ac:dyDescent="0.3">
      <c r="A156" s="29" t="s">
        <v>84</v>
      </c>
      <c r="B156" s="29" t="s">
        <v>89</v>
      </c>
      <c r="C156" s="29" t="s">
        <v>20</v>
      </c>
      <c r="D156" s="3" t="s">
        <v>87</v>
      </c>
      <c r="E156" s="3" t="s">
        <v>88</v>
      </c>
    </row>
    <row r="157" spans="1:9" x14ac:dyDescent="0.3">
      <c r="A157" s="31">
        <v>1998</v>
      </c>
      <c r="B157" s="31"/>
      <c r="C157" s="31">
        <v>3038</v>
      </c>
    </row>
    <row r="158" spans="1:9" x14ac:dyDescent="0.3">
      <c r="A158" s="31">
        <v>1999</v>
      </c>
      <c r="B158" s="31">
        <v>3558.6951399999994</v>
      </c>
      <c r="C158" s="31">
        <v>3428</v>
      </c>
    </row>
    <row r="159" spans="1:9" x14ac:dyDescent="0.3">
      <c r="A159" s="31">
        <v>2000</v>
      </c>
      <c r="B159" s="31">
        <v>3143.0379399999988</v>
      </c>
      <c r="C159" s="31">
        <v>3189.5</v>
      </c>
    </row>
    <row r="160" spans="1:9" x14ac:dyDescent="0.3">
      <c r="A160" s="31">
        <v>2001</v>
      </c>
      <c r="B160" s="31">
        <v>3877.9596799999995</v>
      </c>
      <c r="C160" s="31">
        <v>3711</v>
      </c>
    </row>
    <row r="161" spans="1:5" x14ac:dyDescent="0.3">
      <c r="A161" s="31">
        <v>2002</v>
      </c>
      <c r="B161" s="31">
        <v>2853.309819999999</v>
      </c>
      <c r="C161" s="31">
        <v>2941.5</v>
      </c>
    </row>
    <row r="162" spans="1:5" x14ac:dyDescent="0.3">
      <c r="A162" s="31">
        <v>2003</v>
      </c>
      <c r="B162" s="31">
        <v>5571.0526799999998</v>
      </c>
      <c r="C162" s="31">
        <v>5921</v>
      </c>
    </row>
    <row r="163" spans="1:5" x14ac:dyDescent="0.3">
      <c r="A163" s="31">
        <v>2004</v>
      </c>
      <c r="B163" s="31">
        <v>4404.7568699999993</v>
      </c>
      <c r="C163" s="31">
        <v>4116</v>
      </c>
    </row>
    <row r="164" spans="1:5" x14ac:dyDescent="0.3">
      <c r="A164" s="31">
        <v>2005</v>
      </c>
      <c r="B164" s="31">
        <v>4569.6666999999998</v>
      </c>
      <c r="C164" s="31">
        <v>4177</v>
      </c>
    </row>
    <row r="165" spans="1:5" x14ac:dyDescent="0.3">
      <c r="A165" s="31">
        <v>2006</v>
      </c>
      <c r="B165" s="31">
        <v>4249.4048099999991</v>
      </c>
      <c r="C165" s="31">
        <v>4744</v>
      </c>
    </row>
    <row r="166" spans="1:5" x14ac:dyDescent="0.3">
      <c r="A166" s="31">
        <v>2007</v>
      </c>
      <c r="B166" s="31">
        <v>4358.0572799999991</v>
      </c>
      <c r="C166" s="31">
        <v>4191</v>
      </c>
    </row>
    <row r="167" spans="1:5" x14ac:dyDescent="0.3">
      <c r="A167" s="31">
        <v>2008</v>
      </c>
      <c r="B167" s="31">
        <v>3058.5824199999993</v>
      </c>
      <c r="C167" s="31">
        <v>3260</v>
      </c>
    </row>
    <row r="168" spans="1:5" x14ac:dyDescent="0.3">
      <c r="A168" s="31">
        <v>2009</v>
      </c>
      <c r="B168" s="31">
        <v>3155.6225999999992</v>
      </c>
      <c r="C168" s="31">
        <v>3184</v>
      </c>
    </row>
    <row r="169" spans="1:5" x14ac:dyDescent="0.3">
      <c r="A169" s="31">
        <v>2010</v>
      </c>
      <c r="B169" s="31">
        <v>3719.1224199999988</v>
      </c>
      <c r="C169" s="31">
        <v>3476</v>
      </c>
    </row>
    <row r="170" spans="1:5" x14ac:dyDescent="0.3">
      <c r="A170" s="31">
        <v>2011</v>
      </c>
      <c r="B170" s="31">
        <v>3132.1371299999996</v>
      </c>
      <c r="C170" s="31">
        <v>3772</v>
      </c>
    </row>
    <row r="171" spans="1:5" x14ac:dyDescent="0.3">
      <c r="A171" s="31">
        <v>2012</v>
      </c>
      <c r="B171" s="31">
        <v>2959.80359</v>
      </c>
      <c r="C171" s="31">
        <v>2949</v>
      </c>
    </row>
    <row r="172" spans="1:5" x14ac:dyDescent="0.3">
      <c r="A172" s="31">
        <v>2013</v>
      </c>
      <c r="B172" s="31">
        <v>2922.5844899999997</v>
      </c>
      <c r="C172" s="31">
        <v>2479</v>
      </c>
    </row>
    <row r="173" spans="1:5" x14ac:dyDescent="0.3">
      <c r="A173" s="31">
        <v>2014</v>
      </c>
      <c r="B173" s="31">
        <v>2721.7495799999992</v>
      </c>
      <c r="C173" s="31"/>
      <c r="D173">
        <v>2024</v>
      </c>
      <c r="E173">
        <v>3420</v>
      </c>
    </row>
    <row r="174" spans="1:5" x14ac:dyDescent="0.3">
      <c r="A174" s="31">
        <v>2015</v>
      </c>
      <c r="B174" s="31">
        <v>2364</v>
      </c>
      <c r="C174" s="31"/>
      <c r="D174">
        <v>1667</v>
      </c>
      <c r="E174">
        <v>3062</v>
      </c>
    </row>
    <row r="175" spans="1:5" x14ac:dyDescent="0.3">
      <c r="A175" s="31"/>
      <c r="B175" s="31"/>
      <c r="C175" s="31"/>
    </row>
    <row r="176" spans="1:5" x14ac:dyDescent="0.3">
      <c r="A176" s="31"/>
      <c r="B176" s="31"/>
      <c r="C176" s="31"/>
    </row>
    <row r="177" spans="1:9" x14ac:dyDescent="0.3">
      <c r="A177" t="s">
        <v>26</v>
      </c>
    </row>
    <row r="178" spans="1:9" x14ac:dyDescent="0.3">
      <c r="B178" t="s">
        <v>21</v>
      </c>
      <c r="E178">
        <v>92949.7</v>
      </c>
    </row>
    <row r="179" spans="1:9" x14ac:dyDescent="0.3">
      <c r="B179" t="s">
        <v>22</v>
      </c>
      <c r="E179">
        <v>304.87655999999998</v>
      </c>
    </row>
    <row r="180" spans="1:9" x14ac:dyDescent="0.3">
      <c r="B180" t="s">
        <v>23</v>
      </c>
      <c r="E180">
        <v>6.5870499999999996</v>
      </c>
    </row>
    <row r="181" spans="1:9" x14ac:dyDescent="0.3">
      <c r="B181" t="s">
        <v>24</v>
      </c>
      <c r="E181">
        <v>246.18956</v>
      </c>
    </row>
    <row r="182" spans="1:9" x14ac:dyDescent="0.3">
      <c r="B182" t="s">
        <v>25</v>
      </c>
      <c r="E182">
        <v>0.86299999999999999</v>
      </c>
    </row>
    <row r="183" spans="1:9" x14ac:dyDescent="0.3">
      <c r="C183" t="s">
        <v>27</v>
      </c>
      <c r="D183" t="s">
        <v>28</v>
      </c>
      <c r="E183" s="3">
        <v>2015</v>
      </c>
      <c r="F183" s="3">
        <v>2016</v>
      </c>
      <c r="G183" s="3">
        <v>2017</v>
      </c>
      <c r="H183" s="3">
        <v>2018</v>
      </c>
      <c r="I183" s="3">
        <v>2019</v>
      </c>
    </row>
    <row r="184" spans="1:9" x14ac:dyDescent="0.3">
      <c r="C184" t="s">
        <v>29</v>
      </c>
      <c r="D184">
        <v>1427</v>
      </c>
    </row>
    <row r="185" spans="1:9" x14ac:dyDescent="0.3">
      <c r="C185" t="s">
        <v>40</v>
      </c>
      <c r="D185">
        <v>1.52268</v>
      </c>
      <c r="E185">
        <v>1301</v>
      </c>
      <c r="F185">
        <v>1289</v>
      </c>
      <c r="G185">
        <v>1279</v>
      </c>
      <c r="H185">
        <v>1270</v>
      </c>
      <c r="I185">
        <v>1263</v>
      </c>
    </row>
    <row r="186" spans="1:9" x14ac:dyDescent="0.3">
      <c r="C186" t="s">
        <v>41</v>
      </c>
      <c r="D186">
        <v>-1.3520300000000001</v>
      </c>
      <c r="E186">
        <v>3617</v>
      </c>
      <c r="F186">
        <v>3569</v>
      </c>
      <c r="G186">
        <v>3520</v>
      </c>
      <c r="H186">
        <v>3472</v>
      </c>
      <c r="I186">
        <v>3423</v>
      </c>
    </row>
    <row r="187" spans="1:9" x14ac:dyDescent="0.3">
      <c r="C187" t="s">
        <v>37</v>
      </c>
      <c r="D187">
        <v>625.02737999999999</v>
      </c>
      <c r="E187">
        <v>6.4211999999999998</v>
      </c>
      <c r="F187">
        <v>6.3703000000000003</v>
      </c>
      <c r="G187">
        <v>6.3479999999999999</v>
      </c>
      <c r="H187">
        <v>6.3380999999999998</v>
      </c>
      <c r="I187">
        <v>6.3338000000000001</v>
      </c>
    </row>
    <row r="188" spans="1:9" x14ac:dyDescent="0.3">
      <c r="C188" s="3" t="s">
        <v>61</v>
      </c>
      <c r="E188" s="8">
        <v>2364</v>
      </c>
      <c r="F188" s="8">
        <v>2382</v>
      </c>
      <c r="G188" s="8">
        <v>2443</v>
      </c>
      <c r="H188" s="8">
        <v>2524</v>
      </c>
      <c r="I188" s="8">
        <v>2611</v>
      </c>
    </row>
    <row r="193" spans="1:5" x14ac:dyDescent="0.3">
      <c r="A193" s="29" t="s">
        <v>84</v>
      </c>
      <c r="B193" s="29" t="s">
        <v>85</v>
      </c>
      <c r="C193" s="29" t="s">
        <v>86</v>
      </c>
      <c r="D193" s="3" t="s">
        <v>87</v>
      </c>
      <c r="E193" s="3" t="s">
        <v>88</v>
      </c>
    </row>
    <row r="194" spans="1:5" x14ac:dyDescent="0.3">
      <c r="A194" s="31">
        <v>1998</v>
      </c>
      <c r="B194" s="31">
        <v>685.64147160000095</v>
      </c>
      <c r="C194" s="31">
        <v>725.52999999999759</v>
      </c>
      <c r="D194" s="1"/>
      <c r="E194" s="1"/>
    </row>
    <row r="195" spans="1:5" x14ac:dyDescent="0.3">
      <c r="A195" s="31">
        <v>1999</v>
      </c>
      <c r="B195" s="31">
        <v>1219.5530220000014</v>
      </c>
      <c r="C195" s="31">
        <v>1222.7000000000016</v>
      </c>
      <c r="D195" s="1"/>
      <c r="E195" s="1"/>
    </row>
    <row r="196" spans="1:5" x14ac:dyDescent="0.3">
      <c r="A196" s="31">
        <v>2000</v>
      </c>
      <c r="B196" s="31">
        <v>914.79383000000064</v>
      </c>
      <c r="C196" s="31">
        <v>956.81000000000097</v>
      </c>
      <c r="D196" s="1"/>
      <c r="E196" s="1"/>
    </row>
    <row r="197" spans="1:5" x14ac:dyDescent="0.3">
      <c r="A197" s="31">
        <v>2001</v>
      </c>
      <c r="B197" s="31">
        <v>1217.8951252000008</v>
      </c>
      <c r="C197" s="31">
        <v>1154.2100000000023</v>
      </c>
      <c r="D197" s="1"/>
      <c r="E197" s="1"/>
    </row>
    <row r="198" spans="1:5" x14ac:dyDescent="0.3">
      <c r="A198" s="31">
        <v>2002</v>
      </c>
      <c r="B198" s="31">
        <v>755.2440111599999</v>
      </c>
      <c r="C198" s="31">
        <v>659.0030000000022</v>
      </c>
      <c r="D198" s="1"/>
      <c r="E198" s="1"/>
    </row>
    <row r="199" spans="1:5" x14ac:dyDescent="0.3">
      <c r="A199" s="31">
        <v>2003</v>
      </c>
      <c r="B199" s="31">
        <v>517.05403100000046</v>
      </c>
      <c r="C199" s="31">
        <v>674.7999999999995</v>
      </c>
      <c r="D199" s="1"/>
      <c r="E199" s="1"/>
    </row>
    <row r="200" spans="1:5" x14ac:dyDescent="0.3">
      <c r="A200" s="31">
        <v>2004</v>
      </c>
      <c r="B200" s="31">
        <v>1024.1802679999998</v>
      </c>
      <c r="C200" s="31">
        <v>810.20000000000027</v>
      </c>
      <c r="D200" s="1"/>
      <c r="E200" s="1"/>
    </row>
    <row r="201" spans="1:5" x14ac:dyDescent="0.3">
      <c r="A201" s="31">
        <v>2005</v>
      </c>
      <c r="B201" s="31">
        <v>773.93059519999997</v>
      </c>
      <c r="C201" s="31">
        <v>680.06000000000097</v>
      </c>
      <c r="D201" s="1"/>
      <c r="E201" s="1"/>
    </row>
    <row r="202" spans="1:5" x14ac:dyDescent="0.3">
      <c r="A202" s="31">
        <v>2006</v>
      </c>
      <c r="B202" s="31">
        <v>919.98842039999977</v>
      </c>
      <c r="C202" s="31">
        <v>563.52000000000078</v>
      </c>
      <c r="D202" s="1"/>
      <c r="E202" s="1"/>
    </row>
    <row r="203" spans="1:5" x14ac:dyDescent="0.3">
      <c r="A203" s="31">
        <v>2007</v>
      </c>
      <c r="B203" s="31">
        <v>863.94569855999976</v>
      </c>
      <c r="C203" s="31">
        <v>587.69799999999782</v>
      </c>
      <c r="D203" s="1"/>
      <c r="E203" s="1"/>
    </row>
    <row r="204" spans="1:5" x14ac:dyDescent="0.3">
      <c r="A204" s="31">
        <v>2008</v>
      </c>
      <c r="B204" s="31">
        <v>1172.0213749999998</v>
      </c>
      <c r="C204" s="31">
        <v>1460.2749999999933</v>
      </c>
      <c r="D204" s="1"/>
      <c r="E204" s="1"/>
    </row>
    <row r="205" spans="1:5" x14ac:dyDescent="0.3">
      <c r="A205" s="31">
        <v>2009</v>
      </c>
      <c r="B205" s="31">
        <v>1535.3270880000016</v>
      </c>
      <c r="C205" s="31">
        <v>1603.9999999999782</v>
      </c>
      <c r="D205" s="1"/>
      <c r="E205" s="1"/>
    </row>
    <row r="206" spans="1:5" x14ac:dyDescent="0.3">
      <c r="A206" s="31">
        <v>2010</v>
      </c>
      <c r="B206" s="31">
        <v>1157.8889398400004</v>
      </c>
      <c r="C206" s="31">
        <v>1606.3319999999937</v>
      </c>
      <c r="D206" s="1"/>
      <c r="E206" s="1"/>
    </row>
    <row r="207" spans="1:5" x14ac:dyDescent="0.3">
      <c r="A207" s="31">
        <v>2011</v>
      </c>
      <c r="B207" s="31">
        <v>2931.8268880000023</v>
      </c>
      <c r="C207" s="31">
        <v>3268.5499999999765</v>
      </c>
      <c r="D207" s="1"/>
      <c r="E207" s="1"/>
    </row>
    <row r="208" spans="1:5" x14ac:dyDescent="0.3">
      <c r="A208" s="31">
        <v>2012</v>
      </c>
      <c r="B208" s="31">
        <v>3573.3592619999981</v>
      </c>
      <c r="C208" s="31">
        <v>3765.4499999999866</v>
      </c>
      <c r="D208" s="1"/>
      <c r="E208" s="1"/>
    </row>
    <row r="209" spans="1:9" x14ac:dyDescent="0.3">
      <c r="A209" s="31">
        <v>2013</v>
      </c>
      <c r="B209" s="31">
        <v>3719.7298700000019</v>
      </c>
      <c r="C209" s="31">
        <v>3240.5000000000132</v>
      </c>
    </row>
    <row r="210" spans="1:9" x14ac:dyDescent="0.3">
      <c r="A210" s="31">
        <v>2014</v>
      </c>
      <c r="B210" s="31">
        <v>2606.5681359999976</v>
      </c>
      <c r="C210" s="31"/>
      <c r="D210">
        <v>2071</v>
      </c>
      <c r="E210">
        <v>3141</v>
      </c>
    </row>
    <row r="211" spans="1:9" x14ac:dyDescent="0.3">
      <c r="A211" s="31">
        <v>2015</v>
      </c>
      <c r="B211" s="31">
        <v>2708</v>
      </c>
      <c r="C211" s="31"/>
      <c r="D211">
        <v>2173</v>
      </c>
      <c r="E211">
        <v>3243</v>
      </c>
    </row>
    <row r="214" spans="1:9" x14ac:dyDescent="0.3">
      <c r="A214" t="s">
        <v>26</v>
      </c>
    </row>
    <row r="215" spans="1:9" x14ac:dyDescent="0.3">
      <c r="B215" t="s">
        <v>21</v>
      </c>
      <c r="D215">
        <v>60525</v>
      </c>
    </row>
    <row r="216" spans="1:9" x14ac:dyDescent="0.3">
      <c r="B216" t="s">
        <v>22</v>
      </c>
      <c r="D216">
        <v>246.01822000000001</v>
      </c>
    </row>
    <row r="217" spans="1:9" x14ac:dyDescent="0.3">
      <c r="B217" t="s">
        <v>23</v>
      </c>
      <c r="D217">
        <v>17.888950000000001</v>
      </c>
    </row>
    <row r="218" spans="1:9" x14ac:dyDescent="0.3">
      <c r="B218" t="s">
        <v>24</v>
      </c>
      <c r="D218">
        <v>197.31537</v>
      </c>
    </row>
    <row r="219" spans="1:9" x14ac:dyDescent="0.3">
      <c r="B219" t="s">
        <v>25</v>
      </c>
      <c r="D219">
        <v>0.94199999999999995</v>
      </c>
    </row>
    <row r="220" spans="1:9" x14ac:dyDescent="0.3">
      <c r="C220" t="s">
        <v>27</v>
      </c>
      <c r="D220" t="s">
        <v>28</v>
      </c>
      <c r="E220" s="3">
        <v>2015</v>
      </c>
      <c r="F220" s="3">
        <v>2016</v>
      </c>
      <c r="G220" s="3">
        <v>2017</v>
      </c>
      <c r="H220" s="3">
        <v>2018</v>
      </c>
      <c r="I220" s="3">
        <v>2019</v>
      </c>
    </row>
    <row r="221" spans="1:9" x14ac:dyDescent="0.3">
      <c r="C221" t="s">
        <v>29</v>
      </c>
      <c r="D221">
        <v>3004</v>
      </c>
    </row>
    <row r="222" spans="1:9" x14ac:dyDescent="0.3">
      <c r="C222" t="s">
        <v>62</v>
      </c>
      <c r="D222">
        <v>1.31972</v>
      </c>
      <c r="E222">
        <v>1439</v>
      </c>
      <c r="F222">
        <v>1499</v>
      </c>
      <c r="G222">
        <v>1559</v>
      </c>
      <c r="H222">
        <v>1618</v>
      </c>
      <c r="I222">
        <v>1677</v>
      </c>
    </row>
    <row r="223" spans="1:9" x14ac:dyDescent="0.3">
      <c r="C223" t="s">
        <v>41</v>
      </c>
      <c r="D223">
        <v>-0.60768999999999995</v>
      </c>
      <c r="E223">
        <v>3612</v>
      </c>
      <c r="F223">
        <v>3563</v>
      </c>
      <c r="G223">
        <v>3514</v>
      </c>
      <c r="H223">
        <v>3466</v>
      </c>
      <c r="I223">
        <v>3417</v>
      </c>
    </row>
    <row r="224" spans="1:9" x14ac:dyDescent="0.3">
      <c r="C224" s="3" t="s">
        <v>63</v>
      </c>
      <c r="E224" s="8">
        <v>2708</v>
      </c>
      <c r="F224" s="8">
        <v>2817</v>
      </c>
      <c r="G224" s="8">
        <v>2926</v>
      </c>
      <c r="H224" s="8">
        <v>3034</v>
      </c>
      <c r="I224" s="8">
        <v>3140</v>
      </c>
    </row>
  </sheetData>
  <pageMargins left="0.7" right="0.7" top="0.75" bottom="0.75" header="0.3" footer="0.3"/>
  <drawing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defaultRowHeight="14.4" x14ac:dyDescent="0.3"/>
  <sheetData>
    <row r="1" spans="1:4" x14ac:dyDescent="0.3">
      <c r="A1" s="3" t="s">
        <v>97</v>
      </c>
      <c r="B1" t="s">
        <v>91</v>
      </c>
    </row>
    <row r="2" spans="1:4" x14ac:dyDescent="0.3">
      <c r="A2" s="3" t="s">
        <v>98</v>
      </c>
      <c r="B2" t="s">
        <v>94</v>
      </c>
    </row>
    <row r="3" spans="1:4" x14ac:dyDescent="0.3">
      <c r="A3" s="3"/>
      <c r="B3" t="s">
        <v>95</v>
      </c>
    </row>
    <row r="4" spans="1:4" x14ac:dyDescent="0.3">
      <c r="A4" s="3"/>
      <c r="B4" t="s">
        <v>96</v>
      </c>
    </row>
    <row r="5" spans="1:4" x14ac:dyDescent="0.3">
      <c r="A5" s="3" t="s">
        <v>99</v>
      </c>
      <c r="B5" t="s">
        <v>92</v>
      </c>
    </row>
    <row r="7" spans="1:4" x14ac:dyDescent="0.3">
      <c r="A7" s="3" t="s">
        <v>76</v>
      </c>
      <c r="C7" s="2"/>
      <c r="D7" s="2"/>
    </row>
    <row r="8" spans="1:4" x14ac:dyDescent="0.3">
      <c r="A8" s="3"/>
      <c r="B8" t="s">
        <v>93</v>
      </c>
      <c r="C8" s="2"/>
      <c r="D8" s="2"/>
    </row>
    <row r="9" spans="1:4" x14ac:dyDescent="0.3">
      <c r="A9">
        <v>1</v>
      </c>
      <c r="B9" t="s">
        <v>11</v>
      </c>
    </row>
    <row r="10" spans="1:4" x14ac:dyDescent="0.3">
      <c r="A10">
        <v>2</v>
      </c>
      <c r="B10" t="s">
        <v>10</v>
      </c>
    </row>
    <row r="11" spans="1:4" x14ac:dyDescent="0.3">
      <c r="A11">
        <v>3</v>
      </c>
      <c r="B11" t="s">
        <v>9</v>
      </c>
    </row>
    <row r="12" spans="1:4" x14ac:dyDescent="0.3">
      <c r="A12">
        <v>4</v>
      </c>
      <c r="B12" t="s">
        <v>8</v>
      </c>
    </row>
    <row r="13" spans="1:4" x14ac:dyDescent="0.3">
      <c r="A13">
        <v>5</v>
      </c>
      <c r="B13" t="s">
        <v>19</v>
      </c>
    </row>
    <row r="14" spans="1:4" x14ac:dyDescent="0.3">
      <c r="A14">
        <v>6</v>
      </c>
      <c r="B14" t="s">
        <v>48</v>
      </c>
    </row>
    <row r="15" spans="1:4" x14ac:dyDescent="0.3">
      <c r="A15">
        <v>7</v>
      </c>
      <c r="B15" t="s">
        <v>7</v>
      </c>
    </row>
    <row r="16" spans="1:4" x14ac:dyDescent="0.3">
      <c r="B16" t="s">
        <v>6</v>
      </c>
    </row>
    <row r="17" spans="1:2" x14ac:dyDescent="0.3">
      <c r="A17">
        <v>8</v>
      </c>
      <c r="B17" t="s">
        <v>49</v>
      </c>
    </row>
    <row r="18" spans="1:2" x14ac:dyDescent="0.3">
      <c r="B18" t="s">
        <v>78</v>
      </c>
    </row>
    <row r="20" spans="1:2" x14ac:dyDescent="0.3">
      <c r="A20" s="3" t="s">
        <v>64</v>
      </c>
    </row>
    <row r="21" spans="1:2" ht="28.8" x14ac:dyDescent="0.3">
      <c r="A21" s="5" t="s">
        <v>65</v>
      </c>
      <c r="B21" s="12" t="s">
        <v>75</v>
      </c>
    </row>
    <row r="22" spans="1:2" ht="16.2" x14ac:dyDescent="0.3">
      <c r="A22" s="5" t="s">
        <v>66</v>
      </c>
      <c r="B22" s="12" t="s">
        <v>71</v>
      </c>
    </row>
    <row r="23" spans="1:2" ht="15" x14ac:dyDescent="0.3">
      <c r="A23" s="5" t="s">
        <v>67</v>
      </c>
      <c r="B23" s="12" t="s">
        <v>79</v>
      </c>
    </row>
    <row r="24" spans="1:2" ht="15" x14ac:dyDescent="0.3">
      <c r="A24" s="5" t="s">
        <v>68</v>
      </c>
      <c r="B24" s="12" t="s">
        <v>72</v>
      </c>
    </row>
    <row r="25" spans="1:2" ht="16.2" x14ac:dyDescent="0.3">
      <c r="A25" s="5" t="s">
        <v>69</v>
      </c>
      <c r="B25" t="s">
        <v>73</v>
      </c>
    </row>
    <row r="26" spans="1:2" ht="28.8" x14ac:dyDescent="0.3">
      <c r="A26" s="5" t="s">
        <v>70</v>
      </c>
      <c r="B26" t="s">
        <v>74</v>
      </c>
    </row>
    <row r="28" spans="1:2" x14ac:dyDescent="0.3">
      <c r="A28" t="s">
        <v>47</v>
      </c>
    </row>
    <row r="29" spans="1:2" x14ac:dyDescent="0.3">
      <c r="B29" t="s">
        <v>5</v>
      </c>
    </row>
    <row r="30" spans="1:2" x14ac:dyDescent="0.3">
      <c r="B30" t="s">
        <v>4</v>
      </c>
    </row>
    <row r="31" spans="1:2" x14ac:dyDescent="0.3">
      <c r="B31" t="s">
        <v>3</v>
      </c>
    </row>
    <row r="32" spans="1:2" x14ac:dyDescent="0.3">
      <c r="B32" t="s">
        <v>2</v>
      </c>
    </row>
    <row r="33" spans="2:2" x14ac:dyDescent="0.3">
      <c r="B33" t="s">
        <v>1</v>
      </c>
    </row>
    <row r="34" spans="2:2" x14ac:dyDescent="0.3">
      <c r="B34"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FY Prediction</vt:lpstr>
      <vt:lpstr>MR_SCH_model_charts</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Meador</dc:creator>
  <cp:lastModifiedBy>D. Meador</cp:lastModifiedBy>
  <dcterms:created xsi:type="dcterms:W3CDTF">2014-01-06T23:03:30Z</dcterms:created>
  <dcterms:modified xsi:type="dcterms:W3CDTF">2014-01-16T21:55:29Z</dcterms:modified>
</cp:coreProperties>
</file>